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24226"/>
  <mc:AlternateContent xmlns:mc="http://schemas.openxmlformats.org/markup-compatibility/2006">
    <mc:Choice Requires="x15">
      <x15ac:absPath xmlns:x15ac="http://schemas.microsoft.com/office/spreadsheetml/2010/11/ac" url="https://distritaldetransporte-my.sharepoint.com/personal/jlgodoym_odt_gov_co/Documents/JOSE GODOY LIDER COMPRAS/MANO DE OBRA LLANTAS/"/>
    </mc:Choice>
  </mc:AlternateContent>
  <xr:revisionPtr revIDLastSave="2" documentId="8_{F0E5F588-B4BC-4D1E-80B0-6AF33A870173}" xr6:coauthVersionLast="47" xr6:coauthVersionMax="47" xr10:uidLastSave="{3AD911D9-B531-4207-BE3D-3234DB9E0C62}"/>
  <bookViews>
    <workbookView xWindow="-120" yWindow="-120" windowWidth="20730" windowHeight="11160" xr2:uid="{00000000-000D-0000-FFFF-FFFF00000000}"/>
  </bookViews>
  <sheets>
    <sheet name="Matriz de Riesgos" sheetId="1" r:id="rId1"/>
    <sheet name="Probabilidad del Riesgo " sheetId="3" r:id="rId2"/>
    <sheet name="Impacto de Riesgo" sheetId="2" r:id="rId3"/>
    <sheet name="Valoración del riesgo" sheetId="4" r:id="rId4"/>
    <sheet name="Categoria del Riesgo" sheetId="5" r:id="rId5"/>
    <sheet name="Tratamiento de los Riesgos " sheetId="6" r:id="rId6"/>
  </sheets>
  <externalReferences>
    <externalReference r:id="rId7"/>
  </externalReferences>
  <definedNames>
    <definedName name="_xlnm._FilterDatabase" localSheetId="0" hidden="1">'Matriz de Riesgos'!$B$4:$F$10</definedName>
    <definedName name="_xlnm.Print_Area" localSheetId="0">'Matriz de Riesgos'!$A$1:$Y$15</definedName>
    <definedName name="ExcesoPorcentajeCompletado">([1]proyecto!A$8=MEDIAN([1]proyecto!A$8,[1]proyecto!$E1,[1]proyecto!$E1+[1]proyecto!$F1)*([1]proyecto!$E1&gt;0))*(([1]proyecto!A$8&lt;(INT([1]proyecto!$E1+[1]proyecto!$F1*[1]proyecto!$G1)))+([1]proyecto!A$8=[1]proyecto!$E1))*([1]proyecto!$G1&gt;0)</definedName>
    <definedName name="ExcesoReal">PeríodoReal*([1]proyecto!$E1&gt;0)</definedName>
    <definedName name="período_seleccionado">[1]proyecto!$N$3</definedName>
    <definedName name="PeríodoEnPlan">[1]proyecto!A$8=MEDIAN([1]proyecto!A$8,[1]proyecto!$C1,[1]proyecto!$C1+[1]proyecto!$D1-1)</definedName>
    <definedName name="PeríodoReal">[1]proyecto!A$8=MEDIAN([1]proyecto!A$8,[1]proyecto!$E1,[1]proyecto!$E1+[1]proyecto!$F1-1)</definedName>
    <definedName name="Plan">PeríodoEnPlan*([1]proyecto!$C1&gt;0)</definedName>
    <definedName name="PorcentajeCompletado">ExcesoPorcentajeCompletado*PeríodoEnPlan</definedName>
    <definedName name="Real">(PeríodoReal*([1]proyecto!$E1&gt;0))*PeríodoEnPlan</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3" i="1" l="1"/>
  <c r="L13" i="1" s="1"/>
  <c r="Q13" i="1"/>
  <c r="R13" i="1" s="1"/>
  <c r="L6" i="1"/>
  <c r="Q12" i="1"/>
  <c r="R12" i="1" s="1"/>
  <c r="K12" i="1"/>
  <c r="L12" i="1" s="1"/>
  <c r="K11" i="1"/>
  <c r="L11" i="1" s="1"/>
  <c r="Q11" i="1"/>
  <c r="R11" i="1" s="1"/>
  <c r="Q10" i="1"/>
  <c r="R10" i="1" s="1"/>
  <c r="K10" i="1"/>
  <c r="L10" i="1" s="1"/>
  <c r="Q8" i="1"/>
  <c r="R8" i="1" s="1"/>
  <c r="K8" i="1"/>
  <c r="L8" i="1" s="1"/>
  <c r="K7" i="1"/>
  <c r="L7" i="1" s="1"/>
  <c r="K9" i="1" l="1"/>
  <c r="Q9" i="1"/>
  <c r="R9" i="1" s="1"/>
  <c r="Q7" i="1"/>
  <c r="L9" i="1" l="1"/>
  <c r="R7" i="1" l="1"/>
  <c r="Q6" i="1" l="1"/>
  <c r="R6" i="1" s="1"/>
  <c r="G20" i="2"/>
  <c r="H20" i="2"/>
  <c r="G21" i="2"/>
  <c r="H21" i="2"/>
  <c r="G22" i="2"/>
  <c r="H22" i="2"/>
  <c r="G23" i="2"/>
  <c r="H19" i="2"/>
  <c r="G19" i="2"/>
  <c r="G8" i="3"/>
  <c r="G7" i="3"/>
  <c r="G6" i="3"/>
  <c r="G5" i="3"/>
</calcChain>
</file>

<file path=xl/sharedStrings.xml><?xml version="1.0" encoding="utf-8"?>
<sst xmlns="http://schemas.openxmlformats.org/spreadsheetml/2006/main" count="231" uniqueCount="143">
  <si>
    <t xml:space="preserve">  </t>
  </si>
  <si>
    <t>N°</t>
  </si>
  <si>
    <t>Clase</t>
  </si>
  <si>
    <t>Fuente</t>
  </si>
  <si>
    <t>Etapa</t>
  </si>
  <si>
    <t>Tipo</t>
  </si>
  <si>
    <t>Descripción( Que puede pasar y cómo puede ocurrir)</t>
  </si>
  <si>
    <t xml:space="preserve">Consecuencia de la ocurrencia del evento </t>
  </si>
  <si>
    <t>Probabilidad</t>
  </si>
  <si>
    <t>Impacto</t>
  </si>
  <si>
    <t>Valoración del Riesgo</t>
  </si>
  <si>
    <t>Categoría</t>
  </si>
  <si>
    <t>¿A quien se le asigna?</t>
  </si>
  <si>
    <t xml:space="preserve">Tratamiento /Controles a ser Implementados </t>
  </si>
  <si>
    <t>Impacto después del tratamiento</t>
  </si>
  <si>
    <t>Persona responsable por implementar el tratamiento</t>
  </si>
  <si>
    <t xml:space="preserve">Fecha estimada en que se inicia el tratamiento </t>
  </si>
  <si>
    <t xml:space="preserve">Fecha estimada en que se completa el tratamiento </t>
  </si>
  <si>
    <t xml:space="preserve">Monitoreo y Revisión </t>
  </si>
  <si>
    <t xml:space="preserve">Valoración del Riesgo </t>
  </si>
  <si>
    <t>¿Afecta la ejecución del contrato?</t>
  </si>
  <si>
    <t>¿Cómo se realiza el monitoreo?</t>
  </si>
  <si>
    <t>Periodicidad ¿ Cuando?</t>
  </si>
  <si>
    <t>ESPECIFICO</t>
  </si>
  <si>
    <t>EXTERNO</t>
  </si>
  <si>
    <t>EJECUCIÓN</t>
  </si>
  <si>
    <t>FINANCIERO</t>
  </si>
  <si>
    <t>No pagar el valor del contrato dentro de los plazos convenidos generando una mora en el pago que pueda afectar al contratista hasta el punto de romper la Ecuación económica del contrato</t>
  </si>
  <si>
    <t>Retraso en el pago, al proveedor del servicio</t>
  </si>
  <si>
    <t>SDM</t>
  </si>
  <si>
    <t>Seguimiento al cumplimiento de compromisos y entrega oportuna de factura y documentos para el pago</t>
  </si>
  <si>
    <t>SI</t>
  </si>
  <si>
    <t>SDM Y CONTRATISTA</t>
  </si>
  <si>
    <t>Hasta la Liquidación del Contrato</t>
  </si>
  <si>
    <t>Seguimiento al contratista por parte de la supervisión</t>
  </si>
  <si>
    <t>Permanente</t>
  </si>
  <si>
    <t>OPERACIONAL</t>
  </si>
  <si>
    <t xml:space="preserve">La calidad y condiciones de los servicios contratados. </t>
  </si>
  <si>
    <t>Inconvenientes con las licencias entregadas por el contratista</t>
  </si>
  <si>
    <t>Contratista</t>
  </si>
  <si>
    <t>verificación de calidad de licencias y actualizaciones</t>
  </si>
  <si>
    <t>CONTRATISTA</t>
  </si>
  <si>
    <t>Supervisión y Contratista</t>
  </si>
  <si>
    <t>Las veces que se materialice el riesgo</t>
  </si>
  <si>
    <t>ESPECÍFICO</t>
  </si>
  <si>
    <t>Inconvenientes de comunicación de la firma contratada con los miembros encargados de la SDM de utilizar los servicios</t>
  </si>
  <si>
    <t>Retraso en ejecución de actividades</t>
  </si>
  <si>
    <t>Ejecutar los escalamientos correspondientes para restablecer la comunicación</t>
  </si>
  <si>
    <t>No</t>
  </si>
  <si>
    <t>Una vez suscrito el contrato</t>
  </si>
  <si>
    <t>Supervisión</t>
  </si>
  <si>
    <t>SOCIAL O POLITICO</t>
  </si>
  <si>
    <t xml:space="preserve">Cambio en la situación política y social que afecten el cumplimiento del objeto contractual, paros, huelgas o actos terroristas
</t>
  </si>
  <si>
    <t>Afectación en la entrega de las licencias y con ello inconvenientes en el cumplimiento del objeto contractual</t>
  </si>
  <si>
    <t>Contratista 50% y SDM 50%</t>
  </si>
  <si>
    <t>Reprogramar y aprobar las actividades a cargo del contratista para la ejecución del contrato</t>
  </si>
  <si>
    <t>Entidad, Contratista</t>
  </si>
  <si>
    <t>Desde el momento que se preseten las situaciones de orden público</t>
  </si>
  <si>
    <t>Hasta que se apruebe la reprogramación de las actividades por parte del supervisor del contrato</t>
  </si>
  <si>
    <t>En la etapa de ejecución del Contrato</t>
  </si>
  <si>
    <t>PLANEACIÓN</t>
  </si>
  <si>
    <t>Variaciones en los impuestos, tasas o contribuciones, como consecuencia de modificación normativa o legal</t>
  </si>
  <si>
    <t>Variación en el presupuesto del oferente</t>
  </si>
  <si>
    <t>Poner en conocimiento por parte de la SDM, al Contratista</t>
  </si>
  <si>
    <t>Ejecución</t>
  </si>
  <si>
    <t>GENERAL</t>
  </si>
  <si>
    <t>INTERNO</t>
  </si>
  <si>
    <t>ECONÓMICO</t>
  </si>
  <si>
    <t>Cambios en la TRM entre la fecha de inicio del contrato y la finalización</t>
  </si>
  <si>
    <t>Variación en el precio de las licencias</t>
  </si>
  <si>
    <t>Crear sus propios mecanismos de cobertura por cuanto el precio no está sujeto a reajustes</t>
  </si>
  <si>
    <t>Desde la presentación de la propuesta económica</t>
  </si>
  <si>
    <t>Hasta la finalización del Contrato</t>
  </si>
  <si>
    <t>Seguimiento al comportamiento de la TRM</t>
  </si>
  <si>
    <t>Suspensión de actividades por desastres naturales, fuerza mayor o caso fortuito</t>
  </si>
  <si>
    <t>Alteración en el normal funcionamiento de la prestación del servicio</t>
  </si>
  <si>
    <t>Definir junto con el Contratista los planes de contingencia para minimizar los impactos en la operación.</t>
  </si>
  <si>
    <t>Supervisor /Contratista</t>
  </si>
  <si>
    <t>En la ocurrencia del evento</t>
  </si>
  <si>
    <t>Seguimiento de planes de contigencia del contrato.</t>
  </si>
  <si>
    <t>Prolongación en la propagación de la pandemia COVID-19</t>
  </si>
  <si>
    <t>Riesgos de desequilibrio económico, afectación en la ejecución del contrato</t>
  </si>
  <si>
    <t>Condiciones contractuales claras, revisión permanente del avance de la pandemia.</t>
  </si>
  <si>
    <t>Informes, seguimiento constante sobre el desarrollo de la pandemia y sus posibles afectaciones</t>
  </si>
  <si>
    <t>Semanal</t>
  </si>
  <si>
    <t xml:space="preserve">TABLA 2 PROBABILIDAD DEL RIESGO </t>
  </si>
  <si>
    <t xml:space="preserve">Categoria </t>
  </si>
  <si>
    <t xml:space="preserve">Valoración </t>
  </si>
  <si>
    <r>
      <rPr>
        <b/>
        <sz val="11"/>
        <rFont val="Calibri"/>
        <family val="2"/>
      </rPr>
      <t xml:space="preserve">Raro </t>
    </r>
    <r>
      <rPr>
        <sz val="11"/>
        <rFont val="Calibri"/>
        <family val="2"/>
      </rPr>
      <t>(Puede ocurrir exepcionalmente)</t>
    </r>
  </si>
  <si>
    <t>1 en 1000</t>
  </si>
  <si>
    <r>
      <rPr>
        <b/>
        <sz val="11"/>
        <rFont val="Calibri"/>
        <family val="2"/>
      </rPr>
      <t>Improbable</t>
    </r>
    <r>
      <rPr>
        <sz val="11"/>
        <rFont val="Calibri"/>
        <family val="2"/>
      </rPr>
      <t xml:space="preserve"> (Puede ocurrir ocasionalmente)</t>
    </r>
  </si>
  <si>
    <t>1 en 500</t>
  </si>
  <si>
    <r>
      <rPr>
        <b/>
        <sz val="11"/>
        <color indexed="8"/>
        <rFont val="Calibri"/>
        <family val="2"/>
      </rPr>
      <t>Posible</t>
    </r>
    <r>
      <rPr>
        <sz val="11"/>
        <color theme="1"/>
        <rFont val="Calibri"/>
        <family val="2"/>
        <scheme val="minor"/>
      </rPr>
      <t xml:space="preserve"> (Puede Ocurrir en cualquier momento futuro)</t>
    </r>
  </si>
  <si>
    <t>1 en 250</t>
  </si>
  <si>
    <r>
      <rPr>
        <b/>
        <sz val="11"/>
        <color indexed="8"/>
        <rFont val="Calibri"/>
        <family val="2"/>
      </rPr>
      <t>Probable</t>
    </r>
    <r>
      <rPr>
        <sz val="11"/>
        <color theme="1"/>
        <rFont val="Calibri"/>
        <family val="2"/>
        <scheme val="minor"/>
      </rPr>
      <t xml:space="preserve"> (Probablemente va a ocurrir)</t>
    </r>
  </si>
  <si>
    <t>1 en 100</t>
  </si>
  <si>
    <r>
      <rPr>
        <b/>
        <sz val="11"/>
        <color indexed="8"/>
        <rFont val="Calibri"/>
        <family val="2"/>
      </rPr>
      <t>Casi cierto</t>
    </r>
    <r>
      <rPr>
        <sz val="11"/>
        <color theme="1"/>
        <rFont val="Calibri"/>
        <family val="2"/>
        <scheme val="minor"/>
      </rPr>
      <t xml:space="preserve"> (Ocurre en la mayoría de circustancias)</t>
    </r>
  </si>
  <si>
    <t xml:space="preserve"> Casi 1</t>
  </si>
  <si>
    <t xml:space="preserve">TABLA 3 IMPACTO DEL RIESGO </t>
  </si>
  <si>
    <t>Calificación Cualitativa</t>
  </si>
  <si>
    <t>Obstruye la ejecución del contrato de manera intranscendente</t>
  </si>
  <si>
    <t>Dificulta la Ejecución del Contrato de manera baja, Aplicando medidas mínimas se puede lograr el objeto contractual</t>
  </si>
  <si>
    <t xml:space="preserve">Afecta la ejecución del contrato sin alterar el beneficio para las partes </t>
  </si>
  <si>
    <t>Obstruye la ejecución del contrato sustancialmente pero aun así permite la consecución del objeto contractual</t>
  </si>
  <si>
    <t xml:space="preserve">Perturba la ejecución del contrato de manera grave imposibilitando la consecución del objeto contractual </t>
  </si>
  <si>
    <t xml:space="preserve">Calificación Monetaria </t>
  </si>
  <si>
    <t>Los Sobrecostos no representan más del uno por ciento (1%) del valor del contrato</t>
  </si>
  <si>
    <t>Los sobrecostos no representan más del cinco por ciento (5%) del valor del contrato</t>
  </si>
  <si>
    <t>Genera un impacto sobre el valor del contrato entre el cinco porciento (5%) y el quince por ciento (15%)</t>
  </si>
  <si>
    <t>Incrementa el valor del contrato entre el quince (15%) y el treinta por ciento (30%)</t>
  </si>
  <si>
    <t>Impacto sobre le valor del contrato en más del treinta por ciento (30%)</t>
  </si>
  <si>
    <t xml:space="preserve">valoración </t>
  </si>
  <si>
    <t xml:space="preserve">Insignificante </t>
  </si>
  <si>
    <t xml:space="preserve">Menor </t>
  </si>
  <si>
    <t>Moderado</t>
  </si>
  <si>
    <t>Mayor</t>
  </si>
  <si>
    <t>Catastrófico</t>
  </si>
  <si>
    <t>VALORACION DEL RIESGO EN TERMINOS ECONOMICOS DE ACUERDO AL VALOR DEL CONTRATO</t>
  </si>
  <si>
    <t>Valor del contrato</t>
  </si>
  <si>
    <t xml:space="preserve">TABLA 4 VALORACION DEL RIESGO </t>
  </si>
  <si>
    <r>
      <rPr>
        <b/>
        <sz val="11"/>
        <color indexed="8"/>
        <rFont val="Calibri"/>
        <family val="2"/>
      </rPr>
      <t>Probable</t>
    </r>
    <r>
      <rPr>
        <sz val="11"/>
        <color theme="1"/>
        <rFont val="Calibri"/>
        <family val="2"/>
        <scheme val="minor"/>
      </rPr>
      <t xml:space="preserve"> (Probablemente va a ocurrir</t>
    </r>
  </si>
  <si>
    <t>TABLA 5 CATEGORIA DEL RIESGO</t>
  </si>
  <si>
    <t>Categoria</t>
  </si>
  <si>
    <t>8,9 y 10</t>
  </si>
  <si>
    <t>Riesgo extremo</t>
  </si>
  <si>
    <t>6 y 7</t>
  </si>
  <si>
    <t>Riesgo alto</t>
  </si>
  <si>
    <t>Riesgo medio</t>
  </si>
  <si>
    <t>2,3 y 4</t>
  </si>
  <si>
    <t>Riesgo Bajo</t>
  </si>
  <si>
    <t xml:space="preserve">Tratamiento de los Riesgos </t>
  </si>
  <si>
    <t>Actividad</t>
  </si>
  <si>
    <t xml:space="preserve">Evitar el riesgo </t>
  </si>
  <si>
    <t xml:space="preserve">La entidad decide no proceder con la actividad que causa el riesgo o buscar alternativas para obtener el beneficio del proceso de contratación </t>
  </si>
  <si>
    <t xml:space="preserve">Transferir el riesgo </t>
  </si>
  <si>
    <t>La SDM hace responsable a otra entidad quien asume las consecuencias de la materialización del riesgo, típicamente se transfiere el riesgo a través de las garantías previstas en el proceso de contratación o en las condiciones del contrato estableciendo con claridad quien es el responsable.</t>
  </si>
  <si>
    <t>Aceptar el Riesgo</t>
  </si>
  <si>
    <t>La SDM acepta el riesgo porque el riesgo no puede ser evitado ni ser transferido o el costo de evitarlo o transferirlo es muy alto. En este caso se recomiendan medidas para reducir el riesgo o mitigar su impacto, así como el monitoreo</t>
  </si>
  <si>
    <t>Reducir la Probabilidad</t>
  </si>
  <si>
    <t xml:space="preserve">Reducir la probabilidad de ocurrencia del evento, cuando el riesgo debe ser aceptado, para el efecto se sugieren medidas como: (i) aclarar los requisitos, requerimientos y especificaciones y productos del contrato (II) revisar procesos; (III) establecer sistemas de aseguramiento de calidad, en los contratos; (IV) especificar estándares de los bienes y servicios; (V) hacer pruebas e inspecciones de los bienes; (VI) establecer sistemas de acreditación profesional; (VII) Incluir declaraciones y garantías del contratista; (VIII) administrar la relación entre proveedores y compradores </t>
  </si>
  <si>
    <t xml:space="preserve">Reducir las Consecuencias </t>
  </si>
  <si>
    <t>Reducir las consecuencias o el impacto del riesgo a través de planes de contingencia, en los términos y condiciones del contrato, inspecciones y revisiones para revisar el cumplimiento del contrato y programas de apremio para lograr el cumplimiento del contrato</t>
  </si>
  <si>
    <t xml:space="preserve">ANEXO MATRIZ DE RIESGOS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</si>
</sst>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 #,##0.00_);_(&quot;$&quot;\ * \(#,##0.00\);_(&quot;$&quot;\ * &quot;-&quot;??_);_(@_)"/>
    <numFmt numFmtId="165" formatCode="0.0%"/>
    <numFmt numFmtId="166" formatCode="&quot;$&quot;\ #,##0"/>
    <numFmt numFmtId="167" formatCode="_(&quot;$&quot;\ * #,##0_);_(&quot;$&quot;\ * \(#,##0\);_(&quot;$&quot;\ * &quot;-&quot;??_);_(@_)"/>
  </numFmts>
  <fonts count="26" x14ac:knownFonts="1">
    <font>
      <sz val="11"/>
      <color theme="1"/>
      <name val="Calibri"/>
      <family val="2"/>
      <scheme val="minor"/>
    </font>
    <font>
      <b/>
      <sz val="11"/>
      <color indexed="8"/>
      <name val="Calibri"/>
      <family val="2"/>
    </font>
    <font>
      <sz val="11"/>
      <name val="Calibri"/>
      <family val="2"/>
    </font>
    <font>
      <b/>
      <sz val="11"/>
      <name val="Calibri"/>
      <family val="2"/>
    </font>
    <font>
      <b/>
      <sz val="10"/>
      <name val="Arial"/>
      <family val="2"/>
    </font>
    <font>
      <sz val="10"/>
      <name val="Arial"/>
      <family val="2"/>
    </font>
    <font>
      <sz val="11"/>
      <color theme="1"/>
      <name val="Calibri"/>
      <family val="2"/>
      <scheme val="minor"/>
    </font>
    <font>
      <b/>
      <sz val="13"/>
      <color theme="1" tint="0.24994659260841701"/>
      <name val="Cambria"/>
      <family val="2"/>
      <scheme val="major"/>
    </font>
    <font>
      <sz val="14"/>
      <color theme="1" tint="0.24994659260841701"/>
      <name val="Calibri"/>
      <family val="2"/>
      <scheme val="minor"/>
    </font>
    <font>
      <b/>
      <sz val="13"/>
      <color theme="7"/>
      <name val="Cambria"/>
      <family val="2"/>
      <scheme val="major"/>
    </font>
    <font>
      <b/>
      <sz val="9.5"/>
      <color theme="1" tint="0.499984740745262"/>
      <name val="Calibri"/>
      <family val="2"/>
      <scheme val="minor"/>
    </font>
    <font>
      <b/>
      <sz val="11"/>
      <color theme="1" tint="0.24994659260841701"/>
      <name val="Calibri"/>
      <family val="2"/>
      <scheme val="minor"/>
    </font>
    <font>
      <b/>
      <sz val="11"/>
      <color theme="1"/>
      <name val="Calibri"/>
      <family val="2"/>
      <scheme val="minor"/>
    </font>
    <font>
      <sz val="11"/>
      <name val="Calibri"/>
      <family val="2"/>
      <scheme val="minor"/>
    </font>
    <font>
      <b/>
      <sz val="14"/>
      <color theme="1"/>
      <name val="Calibri"/>
      <family val="2"/>
      <scheme val="minor"/>
    </font>
    <font>
      <b/>
      <sz val="12"/>
      <color theme="0"/>
      <name val="Calibri"/>
      <family val="2"/>
      <scheme val="minor"/>
    </font>
    <font>
      <b/>
      <sz val="14"/>
      <name val="Calibri"/>
      <family val="2"/>
      <scheme val="minor"/>
    </font>
    <font>
      <b/>
      <sz val="14"/>
      <color theme="0"/>
      <name val="Calibri"/>
      <family val="2"/>
      <scheme val="minor"/>
    </font>
    <font>
      <sz val="14"/>
      <color theme="1"/>
      <name val="Calibri"/>
      <family val="2"/>
      <scheme val="minor"/>
    </font>
    <font>
      <sz val="14"/>
      <name val="Calibri"/>
      <family val="2"/>
      <scheme val="minor"/>
    </font>
    <font>
      <sz val="12"/>
      <color theme="1"/>
      <name val="Calibri"/>
      <family val="2"/>
      <scheme val="minor"/>
    </font>
    <font>
      <sz val="10"/>
      <color theme="1"/>
      <name val="Arial"/>
      <family val="2"/>
    </font>
    <font>
      <b/>
      <sz val="10"/>
      <color theme="0"/>
      <name val="Arial"/>
      <family val="2"/>
    </font>
    <font>
      <sz val="10"/>
      <color indexed="8"/>
      <name val="Arial"/>
      <family val="2"/>
    </font>
    <font>
      <b/>
      <sz val="12"/>
      <name val="Arial"/>
      <family val="2"/>
    </font>
    <font>
      <sz val="10"/>
      <color rgb="FFFF0000"/>
      <name val="Arial"/>
      <family val="2"/>
    </font>
  </fonts>
  <fills count="12">
    <fill>
      <patternFill patternType="none"/>
    </fill>
    <fill>
      <patternFill patternType="gray125"/>
    </fill>
    <fill>
      <patternFill patternType="solid">
        <fgColor theme="9" tint="0.59996337778862885"/>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6" tint="-0.499984740745262"/>
        <bgColor indexed="64"/>
      </patternFill>
    </fill>
    <fill>
      <patternFill patternType="solid">
        <fgColor rgb="FFFFC000"/>
        <bgColor indexed="64"/>
      </patternFill>
    </fill>
    <fill>
      <patternFill patternType="solid">
        <fgColor theme="9" tint="-0.249977111117893"/>
        <bgColor indexed="64"/>
      </patternFill>
    </fill>
    <fill>
      <patternFill patternType="solid">
        <fgColor theme="5" tint="-0.499984740745262"/>
        <bgColor indexed="64"/>
      </patternFill>
    </fill>
    <fill>
      <patternFill patternType="solid">
        <fgColor theme="6" tint="0.59999389629810485"/>
        <bgColor indexed="64"/>
      </patternFill>
    </fill>
    <fill>
      <patternFill patternType="solid">
        <fgColor theme="1" tint="0.499984740745262"/>
        <bgColor indexed="64"/>
      </patternFill>
    </fill>
    <fill>
      <patternFill patternType="solid">
        <fgColor theme="4"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theme="7"/>
      </bottom>
      <diagonal/>
    </border>
    <border>
      <left/>
      <right/>
      <top style="thin">
        <color theme="9" tint="-0.24994659260841701"/>
      </top>
      <bottom style="thin">
        <color theme="9" tint="-0.24994659260841701"/>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bottom style="thin">
        <color theme="0"/>
      </bottom>
      <diagonal/>
    </border>
    <border>
      <left/>
      <right/>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style="thin">
        <color theme="0"/>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xf numFmtId="0" fontId="7" fillId="0" borderId="0" applyFill="0" applyBorder="0" applyProtection="0">
      <alignment horizontal="left"/>
    </xf>
    <xf numFmtId="0" fontId="8" fillId="0" borderId="0" applyNumberFormat="0" applyFill="0" applyBorder="0" applyProtection="0">
      <alignment horizontal="left" vertical="center"/>
    </xf>
    <xf numFmtId="164" fontId="6" fillId="0" borderId="0" applyFont="0" applyFill="0" applyBorder="0" applyAlignment="0" applyProtection="0"/>
    <xf numFmtId="9" fontId="9" fillId="0" borderId="0" applyFill="0" applyBorder="0" applyProtection="0">
      <alignment horizontal="center" vertical="center"/>
    </xf>
    <xf numFmtId="3" fontId="10" fillId="0" borderId="2" applyFill="0" applyProtection="0">
      <alignment horizontal="center"/>
    </xf>
    <xf numFmtId="0" fontId="11" fillId="2" borderId="3" applyNumberFormat="0" applyProtection="0">
      <alignment horizontal="left" vertical="center"/>
    </xf>
    <xf numFmtId="9" fontId="6" fillId="0" borderId="0" applyFont="0" applyFill="0" applyBorder="0" applyAlignment="0" applyProtection="0"/>
    <xf numFmtId="0" fontId="10" fillId="0" borderId="0" applyFill="0" applyBorder="0" applyProtection="0">
      <alignment horizontal="center"/>
    </xf>
  </cellStyleXfs>
  <cellXfs count="77">
    <xf numFmtId="0" fontId="0" fillId="0" borderId="0" xfId="0"/>
    <xf numFmtId="0" fontId="0" fillId="0" borderId="0" xfId="0" applyAlignment="1">
      <alignment horizontal="center"/>
    </xf>
    <xf numFmtId="0" fontId="13" fillId="3" borderId="4" xfId="0" applyFont="1" applyFill="1" applyBorder="1" applyAlignment="1">
      <alignment horizontal="center" vertical="center"/>
    </xf>
    <xf numFmtId="0" fontId="0" fillId="3" borderId="4" xfId="0" applyFill="1" applyBorder="1" applyAlignment="1">
      <alignment horizontal="center" vertical="center"/>
    </xf>
    <xf numFmtId="0" fontId="12" fillId="3" borderId="4" xfId="0" applyFont="1" applyFill="1" applyBorder="1" applyAlignment="1">
      <alignment horizontal="center" vertical="center"/>
    </xf>
    <xf numFmtId="0" fontId="14" fillId="3" borderId="4" xfId="0" applyFont="1" applyFill="1" applyBorder="1" applyAlignment="1">
      <alignment horizontal="center" vertical="center"/>
    </xf>
    <xf numFmtId="0" fontId="15" fillId="4" borderId="4" xfId="0" applyFont="1" applyFill="1" applyBorder="1" applyAlignment="1">
      <alignment horizontal="center" vertical="center"/>
    </xf>
    <xf numFmtId="0" fontId="15" fillId="4" borderId="4" xfId="0" applyFont="1" applyFill="1" applyBorder="1" applyAlignment="1">
      <alignment horizontal="center"/>
    </xf>
    <xf numFmtId="0" fontId="13" fillId="3" borderId="4"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7" fillId="5" borderId="4" xfId="0" applyFont="1" applyFill="1" applyBorder="1" applyAlignment="1">
      <alignment horizontal="center" vertical="center" wrapText="1"/>
    </xf>
    <xf numFmtId="0" fontId="17" fillId="6" borderId="4"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17" fillId="8" borderId="4" xfId="0" applyFont="1" applyFill="1" applyBorder="1" applyAlignment="1">
      <alignment horizontal="center" vertical="center" wrapText="1"/>
    </xf>
    <xf numFmtId="0" fontId="18" fillId="3" borderId="4" xfId="0" applyFont="1" applyFill="1" applyBorder="1" applyAlignment="1">
      <alignment horizontal="center" vertical="center"/>
    </xf>
    <xf numFmtId="0" fontId="19" fillId="3" borderId="4" xfId="0" applyFont="1" applyFill="1" applyBorder="1" applyAlignment="1">
      <alignment horizontal="center" vertical="center"/>
    </xf>
    <xf numFmtId="0" fontId="17" fillId="4" borderId="4" xfId="0" applyFont="1" applyFill="1" applyBorder="1" applyAlignment="1">
      <alignment horizontal="center" vertical="center"/>
    </xf>
    <xf numFmtId="0" fontId="20" fillId="3" borderId="4" xfId="0" applyFont="1" applyFill="1" applyBorder="1" applyAlignment="1">
      <alignment horizontal="center" vertical="center" wrapText="1"/>
    </xf>
    <xf numFmtId="0" fontId="5" fillId="0" borderId="0" xfId="0" applyFont="1"/>
    <xf numFmtId="0" fontId="5" fillId="0" borderId="0" xfId="0" applyFont="1" applyAlignment="1">
      <alignment horizontal="center" vertical="center" textRotation="90" wrapText="1"/>
    </xf>
    <xf numFmtId="0" fontId="5" fillId="0" borderId="0" xfId="0" applyFont="1" applyAlignment="1">
      <alignment horizontal="center" vertical="center" wrapText="1"/>
    </xf>
    <xf numFmtId="1" fontId="5" fillId="0" borderId="0" xfId="0" applyNumberFormat="1" applyFont="1"/>
    <xf numFmtId="0" fontId="5" fillId="0" borderId="0" xfId="0" applyFont="1" applyAlignment="1">
      <alignment textRotation="90"/>
    </xf>
    <xf numFmtId="0" fontId="5" fillId="0" borderId="0" xfId="0" applyFont="1" applyAlignment="1">
      <alignment wrapText="1"/>
    </xf>
    <xf numFmtId="165" fontId="14" fillId="3" borderId="4" xfId="7" applyNumberFormat="1" applyFont="1" applyFill="1" applyBorder="1" applyAlignment="1">
      <alignment horizontal="center" vertical="center"/>
    </xf>
    <xf numFmtId="0" fontId="15" fillId="4" borderId="5" xfId="0" applyFont="1" applyFill="1" applyBorder="1" applyAlignment="1">
      <alignment horizontal="center"/>
    </xf>
    <xf numFmtId="0" fontId="0" fillId="0" borderId="1" xfId="0" applyBorder="1" applyAlignment="1">
      <alignment horizontal="center"/>
    </xf>
    <xf numFmtId="10" fontId="0" fillId="0" borderId="1" xfId="0" applyNumberFormat="1" applyBorder="1" applyAlignment="1">
      <alignment horizontal="center"/>
    </xf>
    <xf numFmtId="9" fontId="0" fillId="0" borderId="1" xfId="0" applyNumberFormat="1" applyBorder="1" applyAlignment="1">
      <alignment horizontal="center"/>
    </xf>
    <xf numFmtId="166" fontId="0" fillId="0" borderId="0" xfId="0" applyNumberFormat="1" applyAlignment="1">
      <alignment horizontal="center"/>
    </xf>
    <xf numFmtId="167" fontId="6" fillId="0" borderId="1" xfId="3" applyNumberFormat="1" applyFont="1" applyBorder="1" applyAlignment="1">
      <alignment horizontal="center"/>
    </xf>
    <xf numFmtId="167" fontId="6" fillId="0" borderId="1" xfId="3" applyNumberFormat="1" applyFont="1" applyBorder="1"/>
    <xf numFmtId="0" fontId="5" fillId="0" borderId="0" xfId="0" applyFont="1" applyAlignment="1">
      <alignment horizontal="center"/>
    </xf>
    <xf numFmtId="0" fontId="23" fillId="0" borderId="1" xfId="0" applyFont="1" applyBorder="1" applyAlignment="1">
      <alignment horizontal="center" vertical="center" textRotation="90"/>
    </xf>
    <xf numFmtId="0" fontId="23" fillId="9" borderId="1" xfId="0" applyFont="1" applyFill="1" applyBorder="1" applyAlignment="1">
      <alignment horizontal="center" vertical="center" wrapText="1"/>
    </xf>
    <xf numFmtId="0" fontId="23" fillId="11"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23" fillId="0" borderId="1" xfId="0" applyFont="1" applyBorder="1" applyAlignment="1">
      <alignment horizontal="center" vertical="center"/>
    </xf>
    <xf numFmtId="0" fontId="5" fillId="0" borderId="1" xfId="0" applyFont="1" applyBorder="1" applyAlignment="1">
      <alignment horizontal="center" vertical="center" wrapText="1"/>
    </xf>
    <xf numFmtId="1" fontId="5" fillId="0" borderId="1" xfId="0" applyNumberFormat="1" applyFont="1" applyBorder="1" applyAlignment="1">
      <alignment horizontal="center" vertical="center" wrapText="1"/>
    </xf>
    <xf numFmtId="0" fontId="5" fillId="0" borderId="1" xfId="0" applyFont="1" applyBorder="1" applyAlignment="1">
      <alignment horizontal="center" vertical="center" textRotation="90" wrapText="1"/>
    </xf>
    <xf numFmtId="0" fontId="5" fillId="0" borderId="1" xfId="0" applyFont="1" applyBorder="1" applyAlignment="1">
      <alignment horizontal="justify" vertical="center" wrapText="1"/>
    </xf>
    <xf numFmtId="0" fontId="5" fillId="0" borderId="13" xfId="0" applyFont="1" applyBorder="1" applyAlignment="1">
      <alignment horizontal="center" vertical="center" wrapText="1"/>
    </xf>
    <xf numFmtId="0" fontId="5" fillId="3" borderId="14" xfId="0" applyFont="1" applyFill="1" applyBorder="1" applyAlignment="1">
      <alignment horizontal="center" vertical="center" textRotation="90" wrapText="1"/>
    </xf>
    <xf numFmtId="1" fontId="21" fillId="3" borderId="14" xfId="0" applyNumberFormat="1" applyFont="1" applyFill="1" applyBorder="1" applyAlignment="1">
      <alignment horizontal="center" vertical="center" textRotation="90" wrapText="1"/>
    </xf>
    <xf numFmtId="0" fontId="21" fillId="3" borderId="14" xfId="0" applyFont="1" applyFill="1" applyBorder="1" applyAlignment="1">
      <alignment horizontal="center" vertical="center" textRotation="90" wrapText="1"/>
    </xf>
    <xf numFmtId="0" fontId="5" fillId="3" borderId="14" xfId="0" applyFont="1" applyFill="1" applyBorder="1" applyAlignment="1">
      <alignment horizontal="center" vertical="center" wrapText="1"/>
    </xf>
    <xf numFmtId="0" fontId="23" fillId="0" borderId="15" xfId="0" applyFont="1" applyBorder="1" applyAlignment="1">
      <alignment horizontal="center" vertical="center" wrapText="1"/>
    </xf>
    <xf numFmtId="0" fontId="25" fillId="0" borderId="0" xfId="0" applyFont="1"/>
    <xf numFmtId="0" fontId="22" fillId="10" borderId="1" xfId="0" applyFont="1" applyFill="1" applyBorder="1" applyAlignment="1">
      <alignment horizontal="center" vertical="center" textRotation="90" wrapText="1"/>
    </xf>
    <xf numFmtId="0" fontId="22" fillId="10" borderId="14" xfId="0" applyFont="1" applyFill="1" applyBorder="1" applyAlignment="1">
      <alignment horizontal="center" vertical="center" textRotation="90" wrapText="1"/>
    </xf>
    <xf numFmtId="1" fontId="22" fillId="10" borderId="1" xfId="0" applyNumberFormat="1" applyFont="1" applyFill="1" applyBorder="1" applyAlignment="1">
      <alignment horizontal="center" vertical="center" textRotation="90" wrapText="1"/>
    </xf>
    <xf numFmtId="1" fontId="22" fillId="10" borderId="14" xfId="0" applyNumberFormat="1" applyFont="1" applyFill="1" applyBorder="1" applyAlignment="1">
      <alignment horizontal="center" vertical="center" textRotation="90" wrapText="1"/>
    </xf>
    <xf numFmtId="0" fontId="5" fillId="3" borderId="1" xfId="0" applyFont="1" applyFill="1" applyBorder="1" applyAlignment="1">
      <alignment horizontal="center" vertical="center" wrapText="1"/>
    </xf>
    <xf numFmtId="0" fontId="5" fillId="3" borderId="14"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22" fillId="10" borderId="1" xfId="0" applyFont="1" applyFill="1" applyBorder="1" applyAlignment="1">
      <alignment horizontal="center" vertical="center" wrapText="1"/>
    </xf>
    <xf numFmtId="0" fontId="22" fillId="10" borderId="14" xfId="0" applyFont="1" applyFill="1" applyBorder="1" applyAlignment="1">
      <alignment horizontal="center" vertical="center" wrapText="1"/>
    </xf>
    <xf numFmtId="0" fontId="15" fillId="4" borderId="4" xfId="0" applyFont="1" applyFill="1" applyBorder="1" applyAlignment="1">
      <alignment horizontal="center" vertical="center" textRotation="90"/>
    </xf>
    <xf numFmtId="0" fontId="14" fillId="0" borderId="0" xfId="0" applyFont="1" applyAlignment="1">
      <alignment horizontal="center" vertical="center"/>
    </xf>
    <xf numFmtId="0" fontId="15" fillId="4" borderId="6" xfId="0" applyFont="1" applyFill="1" applyBorder="1" applyAlignment="1">
      <alignment horizontal="center" vertical="center"/>
    </xf>
    <xf numFmtId="0" fontId="15" fillId="4" borderId="7" xfId="0" applyFont="1" applyFill="1" applyBorder="1" applyAlignment="1">
      <alignment horizontal="center" vertical="center"/>
    </xf>
    <xf numFmtId="0" fontId="15" fillId="4" borderId="5" xfId="0" applyFont="1" applyFill="1" applyBorder="1" applyAlignment="1">
      <alignment horizontal="center"/>
    </xf>
    <xf numFmtId="0" fontId="15" fillId="4" borderId="8" xfId="0" applyFont="1" applyFill="1" applyBorder="1" applyAlignment="1">
      <alignment horizontal="center"/>
    </xf>
    <xf numFmtId="0" fontId="15" fillId="4" borderId="9" xfId="0" applyFont="1" applyFill="1" applyBorder="1" applyAlignment="1">
      <alignment horizontal="center"/>
    </xf>
    <xf numFmtId="0" fontId="14" fillId="0" borderId="0" xfId="0" applyFont="1" applyAlignment="1">
      <alignment horizontal="center"/>
    </xf>
    <xf numFmtId="0" fontId="15" fillId="4" borderId="4" xfId="0" applyFont="1" applyFill="1" applyBorder="1" applyAlignment="1">
      <alignment horizontal="center" vertical="center" wrapText="1"/>
    </xf>
    <xf numFmtId="0" fontId="15" fillId="4" borderId="4" xfId="0" applyFont="1" applyFill="1" applyBorder="1" applyAlignment="1">
      <alignment horizontal="center" vertical="center"/>
    </xf>
    <xf numFmtId="0" fontId="15" fillId="4" borderId="10" xfId="0" applyFont="1" applyFill="1" applyBorder="1" applyAlignment="1">
      <alignment horizontal="center" vertical="center"/>
    </xf>
    <xf numFmtId="0" fontId="15" fillId="4" borderId="11" xfId="0" applyFont="1" applyFill="1" applyBorder="1" applyAlignment="1">
      <alignment horizontal="center" vertical="center"/>
    </xf>
    <xf numFmtId="0" fontId="17" fillId="4" borderId="4" xfId="0" applyFont="1" applyFill="1" applyBorder="1" applyAlignment="1">
      <alignment horizontal="center" vertical="center"/>
    </xf>
    <xf numFmtId="0" fontId="15" fillId="4" borderId="10" xfId="0" applyFont="1" applyFill="1" applyBorder="1" applyAlignment="1">
      <alignment horizontal="center" vertical="center" textRotation="90"/>
    </xf>
    <xf numFmtId="0" fontId="15" fillId="4" borderId="12" xfId="0" applyFont="1" applyFill="1" applyBorder="1" applyAlignment="1">
      <alignment horizontal="center" vertical="center" textRotation="90"/>
    </xf>
    <xf numFmtId="0" fontId="0" fillId="0" borderId="0" xfId="0" applyAlignment="1">
      <alignment horizontal="center"/>
    </xf>
  </cellXfs>
  <cellStyles count="9">
    <cellStyle name="Activity" xfId="1" xr:uid="{00000000-0005-0000-0000-000000000000}"/>
    <cellStyle name="Label" xfId="2" xr:uid="{00000000-0005-0000-0000-000001000000}"/>
    <cellStyle name="Moneda" xfId="3" builtinId="4"/>
    <cellStyle name="Normal" xfId="0" builtinId="0"/>
    <cellStyle name="Percent Complete" xfId="4" xr:uid="{00000000-0005-0000-0000-000004000000}"/>
    <cellStyle name="Period Headers" xfId="5" xr:uid="{00000000-0005-0000-0000-000005000000}"/>
    <cellStyle name="Period Highlight Control" xfId="6" xr:uid="{00000000-0005-0000-0000-000006000000}"/>
    <cellStyle name="Porcentaje" xfId="7" builtinId="5"/>
    <cellStyle name="Project Headers" xfId="8" xr:uid="{00000000-0005-0000-0000-000008000000}"/>
  </cellStyles>
  <dxfs count="19">
    <dxf>
      <fill>
        <patternFill>
          <bgColor theme="5" tint="-0.24994659260841701"/>
        </patternFill>
      </fill>
    </dxf>
    <dxf>
      <fill>
        <patternFill>
          <bgColor rgb="FFFFC000"/>
        </patternFill>
      </fill>
    </dxf>
    <dxf>
      <fill>
        <patternFill>
          <bgColor theme="6" tint="-0.24994659260841701"/>
        </patternFill>
      </fill>
    </dxf>
    <dxf>
      <fill>
        <patternFill>
          <bgColor rgb="FFFFC000"/>
        </patternFill>
      </fill>
    </dxf>
    <dxf>
      <fill>
        <patternFill>
          <bgColor theme="6" tint="-0.24994659260841701"/>
        </patternFill>
      </fill>
    </dxf>
    <dxf>
      <fill>
        <patternFill>
          <bgColor theme="5" tint="-0.24994659260841701"/>
        </patternFill>
      </fill>
    </dxf>
    <dxf>
      <fill>
        <patternFill>
          <bgColor theme="6" tint="-0.24994659260841701"/>
        </patternFill>
      </fill>
    </dxf>
    <dxf>
      <fill>
        <patternFill>
          <bgColor theme="9" tint="-0.24994659260841701"/>
        </patternFill>
      </fill>
    </dxf>
    <dxf>
      <fill>
        <patternFill>
          <bgColor theme="6" tint="-0.24994659260841701"/>
        </patternFill>
      </fill>
    </dxf>
    <dxf>
      <fill>
        <patternFill>
          <bgColor theme="6" tint="-0.24994659260841701"/>
        </patternFill>
      </fill>
    </dxf>
    <dxf>
      <fill>
        <patternFill>
          <bgColor theme="9" tint="-0.24994659260841701"/>
        </patternFill>
      </fill>
    </dxf>
    <dxf>
      <fill>
        <patternFill>
          <bgColor theme="5" tint="-0.24994659260841701"/>
        </patternFill>
      </fill>
    </dxf>
    <dxf>
      <fill>
        <patternFill>
          <bgColor theme="6" tint="-0.24994659260841701"/>
        </patternFill>
      </fill>
    </dxf>
    <dxf>
      <fill>
        <patternFill>
          <bgColor theme="9" tint="-0.24994659260841701"/>
        </patternFill>
      </fill>
    </dxf>
    <dxf>
      <fill>
        <patternFill>
          <bgColor theme="5" tint="-0.24994659260841701"/>
        </patternFill>
      </fill>
    </dxf>
    <dxf>
      <fill>
        <patternFill>
          <bgColor theme="6" tint="-0.24994659260841701"/>
        </patternFill>
      </fill>
    </dxf>
    <dxf>
      <fill>
        <patternFill>
          <bgColor theme="6" tint="-0.24994659260841701"/>
        </patternFill>
      </fill>
    </dxf>
    <dxf>
      <fill>
        <patternFill>
          <bgColor theme="6" tint="-0.24994659260841701"/>
        </patternFill>
      </fill>
    </dxf>
    <dxf>
      <fill>
        <patternFill>
          <bgColor theme="9"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89647</xdr:colOff>
      <xdr:row>2</xdr:row>
      <xdr:rowOff>89647</xdr:rowOff>
    </xdr:from>
    <xdr:to>
      <xdr:col>6</xdr:col>
      <xdr:colOff>1419214</xdr:colOff>
      <xdr:row>2</xdr:row>
      <xdr:rowOff>627529</xdr:rowOff>
    </xdr:to>
    <xdr:pic>
      <xdr:nvPicPr>
        <xdr:cNvPr id="2" name="Imagen 1" descr="Imagen que contiene Texto&#10;&#10;Descripción generada automáticamente">
          <a:extLst>
            <a:ext uri="{FF2B5EF4-FFF2-40B4-BE49-F238E27FC236}">
              <a16:creationId xmlns:a16="http://schemas.microsoft.com/office/drawing/2014/main" id="{FD4AD089-7FE5-2FFA-2A87-A8B0D80FF40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2588" y="403412"/>
          <a:ext cx="2734038" cy="53788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henciso\Downloads\Planificador%20de%20proyect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yecto"/>
    </sheetNames>
    <sheetDataSet>
      <sheetData sheetId="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3:X13"/>
  <sheetViews>
    <sheetView showGridLines="0" tabSelected="1" view="pageBreakPreview" zoomScale="55" zoomScaleNormal="85" zoomScaleSheetLayoutView="55" workbookViewId="0">
      <selection activeCell="O6" sqref="O6"/>
    </sheetView>
  </sheetViews>
  <sheetFormatPr baseColWidth="10" defaultColWidth="6.7109375" defaultRowHeight="12.75" x14ac:dyDescent="0.2"/>
  <cols>
    <col min="1" max="1" width="2.7109375" style="18" customWidth="1"/>
    <col min="2" max="5" width="4.7109375" style="18" customWidth="1"/>
    <col min="6" max="6" width="6" style="18" customWidth="1"/>
    <col min="7" max="7" width="27.28515625" style="32" bestFit="1" customWidth="1"/>
    <col min="8" max="8" width="24.140625" style="18" bestFit="1" customWidth="1"/>
    <col min="9" max="10" width="4.42578125" style="18" bestFit="1" customWidth="1"/>
    <col min="11" max="11" width="5.28515625" style="21" customWidth="1"/>
    <col min="12" max="12" width="9.28515625" style="18" customWidth="1"/>
    <col min="13" max="13" width="14.85546875" style="18" customWidth="1"/>
    <col min="14" max="14" width="58.140625" style="22" customWidth="1"/>
    <col min="15" max="16" width="3.28515625" style="18" bestFit="1" customWidth="1"/>
    <col min="17" max="17" width="6.7109375" style="21"/>
    <col min="18" max="18" width="6.7109375" style="18"/>
    <col min="19" max="19" width="8" style="18" customWidth="1"/>
    <col min="20" max="22" width="19.140625" style="23" customWidth="1"/>
    <col min="23" max="23" width="24.42578125" style="18" customWidth="1"/>
    <col min="24" max="24" width="23.42578125" style="18" customWidth="1"/>
    <col min="25" max="16384" width="6.7109375" style="18"/>
  </cols>
  <sheetData>
    <row r="3" spans="2:24" s="48" customFormat="1" ht="78.75" customHeight="1" x14ac:dyDescent="0.2">
      <c r="B3" s="56" t="s">
        <v>0</v>
      </c>
      <c r="C3" s="57"/>
      <c r="D3" s="57"/>
      <c r="E3" s="57"/>
      <c r="F3" s="57"/>
      <c r="G3" s="58"/>
      <c r="H3" s="56" t="s">
        <v>142</v>
      </c>
      <c r="I3" s="57"/>
      <c r="J3" s="57"/>
      <c r="K3" s="57"/>
      <c r="L3" s="57"/>
      <c r="M3" s="57"/>
      <c r="N3" s="57"/>
      <c r="O3" s="57"/>
      <c r="P3" s="57"/>
      <c r="Q3" s="57"/>
      <c r="R3" s="57"/>
      <c r="S3" s="57"/>
      <c r="T3" s="57"/>
      <c r="U3" s="57"/>
      <c r="V3" s="57"/>
      <c r="W3" s="57"/>
      <c r="X3" s="58"/>
    </row>
    <row r="4" spans="2:24" s="19" customFormat="1" ht="36" customHeight="1" x14ac:dyDescent="0.25">
      <c r="B4" s="49" t="s">
        <v>1</v>
      </c>
      <c r="C4" s="49" t="s">
        <v>2</v>
      </c>
      <c r="D4" s="49" t="s">
        <v>3</v>
      </c>
      <c r="E4" s="49" t="s">
        <v>4</v>
      </c>
      <c r="F4" s="49" t="s">
        <v>5</v>
      </c>
      <c r="G4" s="59" t="s">
        <v>6</v>
      </c>
      <c r="H4" s="59" t="s">
        <v>7</v>
      </c>
      <c r="I4" s="49" t="s">
        <v>8</v>
      </c>
      <c r="J4" s="49" t="s">
        <v>9</v>
      </c>
      <c r="K4" s="51" t="s">
        <v>10</v>
      </c>
      <c r="L4" s="49" t="s">
        <v>11</v>
      </c>
      <c r="M4" s="53" t="s">
        <v>12</v>
      </c>
      <c r="N4" s="53" t="s">
        <v>13</v>
      </c>
      <c r="O4" s="55" t="s">
        <v>14</v>
      </c>
      <c r="P4" s="55"/>
      <c r="Q4" s="55"/>
      <c r="R4" s="55"/>
      <c r="S4" s="55"/>
      <c r="T4" s="53" t="s">
        <v>15</v>
      </c>
      <c r="U4" s="53" t="s">
        <v>16</v>
      </c>
      <c r="V4" s="53" t="s">
        <v>17</v>
      </c>
      <c r="W4" s="55" t="s">
        <v>18</v>
      </c>
      <c r="X4" s="55"/>
    </row>
    <row r="5" spans="2:24" s="20" customFormat="1" ht="79.5" customHeight="1" x14ac:dyDescent="0.25">
      <c r="B5" s="50"/>
      <c r="C5" s="50"/>
      <c r="D5" s="50"/>
      <c r="E5" s="50"/>
      <c r="F5" s="50"/>
      <c r="G5" s="60"/>
      <c r="H5" s="60"/>
      <c r="I5" s="50"/>
      <c r="J5" s="50"/>
      <c r="K5" s="52"/>
      <c r="L5" s="50"/>
      <c r="M5" s="54"/>
      <c r="N5" s="54"/>
      <c r="O5" s="43" t="s">
        <v>8</v>
      </c>
      <c r="P5" s="43" t="s">
        <v>9</v>
      </c>
      <c r="Q5" s="44" t="s">
        <v>19</v>
      </c>
      <c r="R5" s="45" t="s">
        <v>11</v>
      </c>
      <c r="S5" s="45" t="s">
        <v>20</v>
      </c>
      <c r="T5" s="54"/>
      <c r="U5" s="54"/>
      <c r="V5" s="54"/>
      <c r="W5" s="46" t="s">
        <v>21</v>
      </c>
      <c r="X5" s="46" t="s">
        <v>22</v>
      </c>
    </row>
    <row r="6" spans="2:24" s="20" customFormat="1" ht="101.25" customHeight="1" x14ac:dyDescent="0.25">
      <c r="B6" s="42">
        <v>1</v>
      </c>
      <c r="C6" s="33" t="s">
        <v>23</v>
      </c>
      <c r="D6" s="40" t="s">
        <v>24</v>
      </c>
      <c r="E6" s="40" t="s">
        <v>25</v>
      </c>
      <c r="F6" s="33" t="s">
        <v>26</v>
      </c>
      <c r="G6" s="34" t="s">
        <v>27</v>
      </c>
      <c r="H6" s="35" t="s">
        <v>28</v>
      </c>
      <c r="I6" s="38">
        <v>2</v>
      </c>
      <c r="J6" s="37">
        <v>2</v>
      </c>
      <c r="K6" s="39">
        <v>4</v>
      </c>
      <c r="L6" s="33" t="str">
        <f>IF(K6&lt;=4,"Riesgo Bajo",IF(K6=5,"Riesgo Medio",IF(K6&lt;=7,"Riesgo Alto",IF(K6&gt;=8,"Riesgo Extremo"))))</f>
        <v>Riesgo Bajo</v>
      </c>
      <c r="M6" s="38" t="s">
        <v>29</v>
      </c>
      <c r="N6" s="41" t="s">
        <v>30</v>
      </c>
      <c r="O6" s="38">
        <v>1</v>
      </c>
      <c r="P6" s="38">
        <v>1</v>
      </c>
      <c r="Q6" s="37">
        <f>+O6+P6</f>
        <v>2</v>
      </c>
      <c r="R6" s="40" t="str">
        <f t="shared" ref="R6:R12" si="0">IF(Q6&lt;=4,"Riesgo Bajo",IF(Q6=5,"Riesgo Medio",IF(Q6&lt;=7,"Riesgo Alto",IF(Q6&gt;=8,"Riesgo Extremo"))))</f>
        <v>Riesgo Bajo</v>
      </c>
      <c r="S6" s="37" t="s">
        <v>31</v>
      </c>
      <c r="T6" s="38" t="s">
        <v>32</v>
      </c>
      <c r="U6" s="36" t="s">
        <v>25</v>
      </c>
      <c r="V6" s="36" t="s">
        <v>33</v>
      </c>
      <c r="W6" s="36" t="s">
        <v>34</v>
      </c>
      <c r="X6" s="47" t="s">
        <v>35</v>
      </c>
    </row>
    <row r="7" spans="2:24" s="20" customFormat="1" ht="75.75" x14ac:dyDescent="0.25">
      <c r="B7" s="42">
        <v>2</v>
      </c>
      <c r="C7" s="33" t="s">
        <v>23</v>
      </c>
      <c r="D7" s="40" t="s">
        <v>24</v>
      </c>
      <c r="E7" s="40" t="s">
        <v>25</v>
      </c>
      <c r="F7" s="33" t="s">
        <v>36</v>
      </c>
      <c r="G7" s="34" t="s">
        <v>37</v>
      </c>
      <c r="H7" s="35" t="s">
        <v>38</v>
      </c>
      <c r="I7" s="38">
        <v>1</v>
      </c>
      <c r="J7" s="37">
        <v>2</v>
      </c>
      <c r="K7" s="39">
        <f t="shared" ref="K7:K13" si="1">+I7+J7</f>
        <v>3</v>
      </c>
      <c r="L7" s="33" t="str">
        <f t="shared" ref="L7:L13" si="2">IF(K7&lt;=4,"Riesgo Bajo",IF(K7=5,"Riesgo Medio",IF(K7&lt;=7,"Riesgo Alto",IF(K7&gt;=8,"Riesgo Extremo"))))</f>
        <v>Riesgo Bajo</v>
      </c>
      <c r="M7" s="38" t="s">
        <v>39</v>
      </c>
      <c r="N7" s="41" t="s">
        <v>40</v>
      </c>
      <c r="O7" s="38">
        <v>2</v>
      </c>
      <c r="P7" s="38">
        <v>1</v>
      </c>
      <c r="Q7" s="37">
        <f t="shared" ref="Q7:Q13" si="3">+O7+P7</f>
        <v>3</v>
      </c>
      <c r="R7" s="40" t="str">
        <f t="shared" si="0"/>
        <v>Riesgo Bajo</v>
      </c>
      <c r="S7" s="37" t="s">
        <v>31</v>
      </c>
      <c r="T7" s="38" t="s">
        <v>41</v>
      </c>
      <c r="U7" s="36" t="s">
        <v>25</v>
      </c>
      <c r="V7" s="36" t="s">
        <v>33</v>
      </c>
      <c r="W7" s="36" t="s">
        <v>42</v>
      </c>
      <c r="X7" s="47" t="s">
        <v>43</v>
      </c>
    </row>
    <row r="8" spans="2:24" s="20" customFormat="1" ht="81.75" customHeight="1" x14ac:dyDescent="0.25">
      <c r="B8" s="42">
        <v>3</v>
      </c>
      <c r="C8" s="33" t="s">
        <v>44</v>
      </c>
      <c r="D8" s="40" t="s">
        <v>24</v>
      </c>
      <c r="E8" s="40" t="s">
        <v>25</v>
      </c>
      <c r="F8" s="33" t="s">
        <v>36</v>
      </c>
      <c r="G8" s="34" t="s">
        <v>45</v>
      </c>
      <c r="H8" s="35" t="s">
        <v>46</v>
      </c>
      <c r="I8" s="38">
        <v>3</v>
      </c>
      <c r="J8" s="37">
        <v>2</v>
      </c>
      <c r="K8" s="39">
        <f t="shared" ref="K8" si="4">+I8+J8</f>
        <v>5</v>
      </c>
      <c r="L8" s="33" t="str">
        <f t="shared" ref="L8" si="5">IF(K8&lt;=4,"Riesgo Bajo",IF(K8=5,"Riesgo Medio",IF(K8&lt;=7,"Riesgo Alto",IF(K8&gt;=8,"Riesgo Extremo"))))</f>
        <v>Riesgo Medio</v>
      </c>
      <c r="M8" s="38" t="s">
        <v>39</v>
      </c>
      <c r="N8" s="41" t="s">
        <v>47</v>
      </c>
      <c r="O8" s="38">
        <v>2</v>
      </c>
      <c r="P8" s="38">
        <v>2</v>
      </c>
      <c r="Q8" s="37">
        <f t="shared" si="3"/>
        <v>4</v>
      </c>
      <c r="R8" s="40" t="str">
        <f t="shared" si="0"/>
        <v>Riesgo Bajo</v>
      </c>
      <c r="S8" s="37" t="s">
        <v>48</v>
      </c>
      <c r="T8" s="38" t="s">
        <v>32</v>
      </c>
      <c r="U8" s="36" t="s">
        <v>49</v>
      </c>
      <c r="V8" s="36" t="s">
        <v>33</v>
      </c>
      <c r="W8" s="36" t="s">
        <v>50</v>
      </c>
      <c r="X8" s="47" t="s">
        <v>35</v>
      </c>
    </row>
    <row r="9" spans="2:24" s="20" customFormat="1" ht="109.5" customHeight="1" x14ac:dyDescent="0.25">
      <c r="B9" s="42">
        <v>5</v>
      </c>
      <c r="C9" s="33" t="s">
        <v>44</v>
      </c>
      <c r="D9" s="40" t="s">
        <v>24</v>
      </c>
      <c r="E9" s="40" t="s">
        <v>25</v>
      </c>
      <c r="F9" s="33" t="s">
        <v>51</v>
      </c>
      <c r="G9" s="34" t="s">
        <v>52</v>
      </c>
      <c r="H9" s="35" t="s">
        <v>53</v>
      </c>
      <c r="I9" s="38">
        <v>2</v>
      </c>
      <c r="J9" s="37">
        <v>3</v>
      </c>
      <c r="K9" s="39">
        <f t="shared" si="1"/>
        <v>5</v>
      </c>
      <c r="L9" s="33" t="str">
        <f t="shared" si="2"/>
        <v>Riesgo Medio</v>
      </c>
      <c r="M9" s="38" t="s">
        <v>54</v>
      </c>
      <c r="N9" s="41" t="s">
        <v>55</v>
      </c>
      <c r="O9" s="38">
        <v>1</v>
      </c>
      <c r="P9" s="38">
        <v>1</v>
      </c>
      <c r="Q9" s="37">
        <f t="shared" si="3"/>
        <v>2</v>
      </c>
      <c r="R9" s="40" t="str">
        <f t="shared" si="0"/>
        <v>Riesgo Bajo</v>
      </c>
      <c r="S9" s="37" t="s">
        <v>31</v>
      </c>
      <c r="T9" s="38" t="s">
        <v>56</v>
      </c>
      <c r="U9" s="36" t="s">
        <v>57</v>
      </c>
      <c r="V9" s="36" t="s">
        <v>58</v>
      </c>
      <c r="W9" s="36" t="s">
        <v>59</v>
      </c>
      <c r="X9" s="47" t="s">
        <v>43</v>
      </c>
    </row>
    <row r="10" spans="2:24" s="20" customFormat="1" ht="79.5" customHeight="1" x14ac:dyDescent="0.25">
      <c r="B10" s="42">
        <v>6</v>
      </c>
      <c r="C10" s="33" t="s">
        <v>44</v>
      </c>
      <c r="D10" s="40" t="s">
        <v>24</v>
      </c>
      <c r="E10" s="40" t="s">
        <v>60</v>
      </c>
      <c r="F10" s="33" t="s">
        <v>36</v>
      </c>
      <c r="G10" s="34" t="s">
        <v>61</v>
      </c>
      <c r="H10" s="35" t="s">
        <v>62</v>
      </c>
      <c r="I10" s="38">
        <v>3</v>
      </c>
      <c r="J10" s="37">
        <v>2</v>
      </c>
      <c r="K10" s="39">
        <f t="shared" si="1"/>
        <v>5</v>
      </c>
      <c r="L10" s="40" t="str">
        <f t="shared" si="2"/>
        <v>Riesgo Medio</v>
      </c>
      <c r="M10" s="38" t="s">
        <v>39</v>
      </c>
      <c r="N10" s="41" t="s">
        <v>63</v>
      </c>
      <c r="O10" s="38">
        <v>1</v>
      </c>
      <c r="P10" s="38">
        <v>2</v>
      </c>
      <c r="Q10" s="37">
        <f t="shared" si="3"/>
        <v>3</v>
      </c>
      <c r="R10" s="40" t="str">
        <f t="shared" si="0"/>
        <v>Riesgo Bajo</v>
      </c>
      <c r="S10" s="37" t="s">
        <v>48</v>
      </c>
      <c r="T10" s="38" t="s">
        <v>41</v>
      </c>
      <c r="U10" s="36" t="s">
        <v>25</v>
      </c>
      <c r="V10" s="36" t="s">
        <v>64</v>
      </c>
      <c r="W10" s="36" t="s">
        <v>42</v>
      </c>
      <c r="X10" s="47" t="s">
        <v>35</v>
      </c>
    </row>
    <row r="11" spans="2:24" ht="105" customHeight="1" x14ac:dyDescent="0.2">
      <c r="B11" s="42">
        <v>7</v>
      </c>
      <c r="C11" s="33" t="s">
        <v>65</v>
      </c>
      <c r="D11" s="40" t="s">
        <v>66</v>
      </c>
      <c r="E11" s="40" t="s">
        <v>25</v>
      </c>
      <c r="F11" s="33" t="s">
        <v>67</v>
      </c>
      <c r="G11" s="34" t="s">
        <v>68</v>
      </c>
      <c r="H11" s="35" t="s">
        <v>69</v>
      </c>
      <c r="I11" s="38">
        <v>4</v>
      </c>
      <c r="J11" s="37">
        <v>2</v>
      </c>
      <c r="K11" s="39">
        <f t="shared" si="1"/>
        <v>6</v>
      </c>
      <c r="L11" s="40" t="str">
        <f t="shared" si="2"/>
        <v>Riesgo Alto</v>
      </c>
      <c r="M11" s="38" t="s">
        <v>39</v>
      </c>
      <c r="N11" s="41" t="s">
        <v>70</v>
      </c>
      <c r="O11" s="38">
        <v>3</v>
      </c>
      <c r="P11" s="38">
        <v>2</v>
      </c>
      <c r="Q11" s="37">
        <f t="shared" si="3"/>
        <v>5</v>
      </c>
      <c r="R11" s="40" t="str">
        <f t="shared" ref="R11" si="6">IF(Q11&lt;=4,"Riesgo Bajo",IF(Q11=5,"Riesgo Medio",IF(Q11&lt;=7,"Riesgo Alto",IF(Q11&gt;=8,"Riesgo Extremo"))))</f>
        <v>Riesgo Medio</v>
      </c>
      <c r="S11" s="37" t="s">
        <v>31</v>
      </c>
      <c r="T11" s="38" t="s">
        <v>41</v>
      </c>
      <c r="U11" s="36" t="s">
        <v>71</v>
      </c>
      <c r="V11" s="36" t="s">
        <v>72</v>
      </c>
      <c r="W11" s="36" t="s">
        <v>73</v>
      </c>
      <c r="X11" s="47" t="s">
        <v>35</v>
      </c>
    </row>
    <row r="12" spans="2:24" ht="70.7" customHeight="1" x14ac:dyDescent="0.2">
      <c r="B12" s="42">
        <v>8</v>
      </c>
      <c r="C12" s="33" t="s">
        <v>44</v>
      </c>
      <c r="D12" s="40" t="s">
        <v>24</v>
      </c>
      <c r="E12" s="40" t="s">
        <v>25</v>
      </c>
      <c r="F12" s="33" t="s">
        <v>36</v>
      </c>
      <c r="G12" s="34" t="s">
        <v>74</v>
      </c>
      <c r="H12" s="35" t="s">
        <v>75</v>
      </c>
      <c r="I12" s="38">
        <v>2</v>
      </c>
      <c r="J12" s="37">
        <v>4</v>
      </c>
      <c r="K12" s="39">
        <f t="shared" si="1"/>
        <v>6</v>
      </c>
      <c r="L12" s="40" t="str">
        <f t="shared" si="2"/>
        <v>Riesgo Alto</v>
      </c>
      <c r="M12" s="38" t="s">
        <v>54</v>
      </c>
      <c r="N12" s="41" t="s">
        <v>76</v>
      </c>
      <c r="O12" s="38">
        <v>1</v>
      </c>
      <c r="P12" s="38">
        <v>3</v>
      </c>
      <c r="Q12" s="37">
        <f t="shared" si="3"/>
        <v>4</v>
      </c>
      <c r="R12" s="40" t="str">
        <f t="shared" si="0"/>
        <v>Riesgo Bajo</v>
      </c>
      <c r="S12" s="37" t="s">
        <v>31</v>
      </c>
      <c r="T12" s="38" t="s">
        <v>77</v>
      </c>
      <c r="U12" s="36" t="s">
        <v>78</v>
      </c>
      <c r="V12" s="36" t="s">
        <v>79</v>
      </c>
      <c r="W12" s="36" t="s">
        <v>59</v>
      </c>
      <c r="X12" s="47" t="s">
        <v>43</v>
      </c>
    </row>
    <row r="13" spans="2:24" ht="70.7" customHeight="1" x14ac:dyDescent="0.2">
      <c r="B13" s="42">
        <v>9</v>
      </c>
      <c r="C13" s="33" t="s">
        <v>65</v>
      </c>
      <c r="D13" s="40" t="s">
        <v>24</v>
      </c>
      <c r="E13" s="40" t="s">
        <v>25</v>
      </c>
      <c r="F13" s="33" t="s">
        <v>36</v>
      </c>
      <c r="G13" s="34" t="s">
        <v>80</v>
      </c>
      <c r="H13" s="35" t="s">
        <v>81</v>
      </c>
      <c r="I13" s="38">
        <v>3</v>
      </c>
      <c r="J13" s="37">
        <v>3</v>
      </c>
      <c r="K13" s="39">
        <f t="shared" si="1"/>
        <v>6</v>
      </c>
      <c r="L13" s="40" t="str">
        <f t="shared" si="2"/>
        <v>Riesgo Alto</v>
      </c>
      <c r="M13" s="38" t="s">
        <v>39</v>
      </c>
      <c r="N13" s="41" t="s">
        <v>82</v>
      </c>
      <c r="O13" s="38">
        <v>3</v>
      </c>
      <c r="P13" s="38">
        <v>3</v>
      </c>
      <c r="Q13" s="37">
        <f t="shared" si="3"/>
        <v>6</v>
      </c>
      <c r="R13" s="40" t="str">
        <f t="shared" ref="R13" si="7">IF(Q13&lt;=4,"Riesgo Bajo",IF(Q13=5,"Riesgo Medio",IF(Q13&lt;=7,"Riesgo Alto",IF(Q13&gt;=8,"Riesgo Extremo"))))</f>
        <v>Riesgo Alto</v>
      </c>
      <c r="S13" s="37" t="s">
        <v>31</v>
      </c>
      <c r="T13" s="38" t="s">
        <v>41</v>
      </c>
      <c r="U13" s="36" t="s">
        <v>78</v>
      </c>
      <c r="V13" s="36" t="s">
        <v>72</v>
      </c>
      <c r="W13" s="36" t="s">
        <v>83</v>
      </c>
      <c r="X13" s="47" t="s">
        <v>84</v>
      </c>
    </row>
  </sheetData>
  <sheetProtection deleteColumns="0" deleteRows="0"/>
  <autoFilter ref="B4:F10" xr:uid="{00000000-0009-0000-0000-000000000000}"/>
  <mergeCells count="20">
    <mergeCell ref="H3:X3"/>
    <mergeCell ref="B3:G3"/>
    <mergeCell ref="U4:U5"/>
    <mergeCell ref="V4:V5"/>
    <mergeCell ref="E4:E5"/>
    <mergeCell ref="D4:D5"/>
    <mergeCell ref="C4:C5"/>
    <mergeCell ref="B4:B5"/>
    <mergeCell ref="L4:L5"/>
    <mergeCell ref="M4:M5"/>
    <mergeCell ref="N4:N5"/>
    <mergeCell ref="F4:F5"/>
    <mergeCell ref="G4:G5"/>
    <mergeCell ref="H4:H5"/>
    <mergeCell ref="I4:I5"/>
    <mergeCell ref="J4:J5"/>
    <mergeCell ref="K4:K5"/>
    <mergeCell ref="T4:T5"/>
    <mergeCell ref="W4:X4"/>
    <mergeCell ref="O4:S4"/>
  </mergeCells>
  <conditionalFormatting sqref="K6 Q6">
    <cfRule type="cellIs" dxfId="18" priority="54" operator="between">
      <formula>6</formula>
      <formula>7</formula>
    </cfRule>
    <cfRule type="cellIs" dxfId="17" priority="56" operator="between">
      <formula>1</formula>
      <formula>4</formula>
    </cfRule>
  </conditionalFormatting>
  <conditionalFormatting sqref="K6:K7 Q6:Q7">
    <cfRule type="cellIs" dxfId="16" priority="48" operator="between">
      <formula>1</formula>
      <formula>4</formula>
    </cfRule>
  </conditionalFormatting>
  <conditionalFormatting sqref="K6:K10">
    <cfRule type="cellIs" dxfId="15" priority="26" operator="lessThan">
      <formula>#REF!</formula>
    </cfRule>
  </conditionalFormatting>
  <conditionalFormatting sqref="K7 Q7">
    <cfRule type="cellIs" dxfId="14" priority="45" operator="between">
      <formula>8</formula>
      <formula>11</formula>
    </cfRule>
    <cfRule type="cellIs" dxfId="13" priority="46" operator="between">
      <formula>6</formula>
      <formula>7</formula>
    </cfRule>
  </conditionalFormatting>
  <conditionalFormatting sqref="K7:K8 Q7:Q8">
    <cfRule type="cellIs" dxfId="12" priority="40" operator="between">
      <formula>1</formula>
      <formula>4</formula>
    </cfRule>
  </conditionalFormatting>
  <conditionalFormatting sqref="K8 Q8">
    <cfRule type="cellIs" dxfId="11" priority="37" operator="between">
      <formula>8</formula>
      <formula>11</formula>
    </cfRule>
    <cfRule type="cellIs" dxfId="10" priority="38" operator="between">
      <formula>6</formula>
      <formula>7</formula>
    </cfRule>
  </conditionalFormatting>
  <conditionalFormatting sqref="K8:K13 Q8:Q13">
    <cfRule type="cellIs" dxfId="9" priority="32" operator="between">
      <formula>1</formula>
      <formula>4</formula>
    </cfRule>
  </conditionalFormatting>
  <conditionalFormatting sqref="K9:K13 Q9:Q13">
    <cfRule type="cellIs" dxfId="8" priority="1" operator="between">
      <formula>1</formula>
      <formula>4</formula>
    </cfRule>
    <cfRule type="cellIs" dxfId="7" priority="30" operator="between">
      <formula>6</formula>
      <formula>7</formula>
    </cfRule>
  </conditionalFormatting>
  <conditionalFormatting sqref="K11:K13 Q11:Q13">
    <cfRule type="cellIs" dxfId="6" priority="2" operator="lessThan">
      <formula>#REF!</formula>
    </cfRule>
  </conditionalFormatting>
  <conditionalFormatting sqref="Q6 K6">
    <cfRule type="cellIs" dxfId="5" priority="53" operator="between">
      <formula>8</formula>
      <formula>11</formula>
    </cfRule>
  </conditionalFormatting>
  <conditionalFormatting sqref="Q6">
    <cfRule type="cellIs" dxfId="4" priority="52" operator="lessThan">
      <formula>#REF!</formula>
    </cfRule>
    <cfRule type="cellIs" dxfId="3" priority="55" operator="equal">
      <formula>5</formula>
    </cfRule>
  </conditionalFormatting>
  <conditionalFormatting sqref="Q7:Q10">
    <cfRule type="cellIs" dxfId="2" priority="28" operator="lessThan">
      <formula>#REF!</formula>
    </cfRule>
  </conditionalFormatting>
  <conditionalFormatting sqref="Q7:Q13 K6:K13">
    <cfRule type="cellIs" dxfId="1" priority="31" operator="equal">
      <formula>5</formula>
    </cfRule>
  </conditionalFormatting>
  <conditionalFormatting sqref="Q9:Q13 K9:K13">
    <cfRule type="cellIs" dxfId="0" priority="29" operator="between">
      <formula>8</formula>
      <formula>11</formula>
    </cfRule>
  </conditionalFormatting>
  <dataValidations count="2">
    <dataValidation allowBlank="1" showDropDown="1" showInputMessage="1" showErrorMessage="1" sqref="N6:N7 N11 Q6:Q13 K6:K13" xr:uid="{00000000-0002-0000-0000-000000000000}"/>
    <dataValidation showDropDown="1" showInputMessage="1" showErrorMessage="1" sqref="R6:R13 L6:L13" xr:uid="{00000000-0002-0000-0000-000001000000}"/>
  </dataValidations>
  <pageMargins left="0" right="0" top="0.59055118110236227" bottom="0.39370078740157483" header="0.31496062992125984" footer="0.31496062992125984"/>
  <pageSetup scale="44" fitToHeight="0" orientation="landscape" r:id="rId1"/>
  <colBreaks count="1" manualBreakCount="1">
    <brk id="14" max="1048575"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2000000}">
          <x14:formula1>
            <xm:f>'Probabilidad del Riesgo '!$E$5:$E$9</xm:f>
          </x14:formula1>
          <xm:sqref>I11 O11:O13 O6:O9 I7:I9</xm:sqref>
        </x14:dataValidation>
        <x14:dataValidation type="list" allowBlank="1" showInputMessage="1" showErrorMessage="1" xr:uid="{00000000-0002-0000-0000-000003000000}">
          <x14:formula1>
            <xm:f>'Impacto de Riesgo'!$D$12:$H$12</xm:f>
          </x14:formula1>
          <xm:sqref>J11 P11:P13 P6:P9 J7:J9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2:G9"/>
  <sheetViews>
    <sheetView showGridLines="0" topLeftCell="A4" workbookViewId="0">
      <selection activeCell="E11" sqref="E11"/>
    </sheetView>
  </sheetViews>
  <sheetFormatPr baseColWidth="10" defaultColWidth="11.42578125" defaultRowHeight="39.950000000000003" customHeight="1" x14ac:dyDescent="0.25"/>
  <cols>
    <col min="4" max="4" width="49.28515625" bestFit="1" customWidth="1"/>
    <col min="5" max="5" width="15.85546875" customWidth="1"/>
    <col min="7" max="7" width="12.42578125" bestFit="1" customWidth="1"/>
  </cols>
  <sheetData>
    <row r="2" spans="3:7" ht="39.950000000000003" customHeight="1" x14ac:dyDescent="0.25">
      <c r="D2" s="62" t="s">
        <v>85</v>
      </c>
      <c r="E2" s="62"/>
    </row>
    <row r="3" spans="3:7" ht="15.75" customHeight="1" x14ac:dyDescent="0.25"/>
    <row r="4" spans="3:7" ht="39.950000000000003" customHeight="1" x14ac:dyDescent="0.25">
      <c r="D4" s="6" t="s">
        <v>86</v>
      </c>
      <c r="E4" s="63" t="s">
        <v>87</v>
      </c>
      <c r="F4" s="64"/>
      <c r="G4" s="64"/>
    </row>
    <row r="5" spans="3:7" ht="39.950000000000003" customHeight="1" x14ac:dyDescent="0.25">
      <c r="C5" s="61" t="s">
        <v>8</v>
      </c>
      <c r="D5" s="2" t="s">
        <v>88</v>
      </c>
      <c r="E5" s="5">
        <v>1</v>
      </c>
      <c r="F5" s="5" t="s">
        <v>89</v>
      </c>
      <c r="G5" s="24">
        <f>1/1000</f>
        <v>1E-3</v>
      </c>
    </row>
    <row r="6" spans="3:7" ht="39.950000000000003" customHeight="1" x14ac:dyDescent="0.25">
      <c r="C6" s="61"/>
      <c r="D6" s="2" t="s">
        <v>90</v>
      </c>
      <c r="E6" s="5">
        <v>2</v>
      </c>
      <c r="F6" s="5" t="s">
        <v>91</v>
      </c>
      <c r="G6" s="24">
        <f>1/500</f>
        <v>2E-3</v>
      </c>
    </row>
    <row r="7" spans="3:7" ht="39.950000000000003" customHeight="1" x14ac:dyDescent="0.25">
      <c r="C7" s="61"/>
      <c r="D7" s="3" t="s">
        <v>92</v>
      </c>
      <c r="E7" s="5">
        <v>3</v>
      </c>
      <c r="F7" s="5" t="s">
        <v>93</v>
      </c>
      <c r="G7" s="24">
        <f>1/250</f>
        <v>4.0000000000000001E-3</v>
      </c>
    </row>
    <row r="8" spans="3:7" ht="39.950000000000003" customHeight="1" x14ac:dyDescent="0.25">
      <c r="C8" s="61"/>
      <c r="D8" s="3" t="s">
        <v>94</v>
      </c>
      <c r="E8" s="5">
        <v>4</v>
      </c>
      <c r="F8" s="5" t="s">
        <v>95</v>
      </c>
      <c r="G8" s="24">
        <f>1/100</f>
        <v>0.01</v>
      </c>
    </row>
    <row r="9" spans="3:7" ht="39.950000000000003" customHeight="1" x14ac:dyDescent="0.25">
      <c r="C9" s="61"/>
      <c r="D9" s="3" t="s">
        <v>96</v>
      </c>
      <c r="E9" s="5">
        <v>5</v>
      </c>
      <c r="F9" s="5" t="s">
        <v>97</v>
      </c>
      <c r="G9" s="24">
        <v>1</v>
      </c>
    </row>
  </sheetData>
  <mergeCells count="3">
    <mergeCell ref="C5:C9"/>
    <mergeCell ref="D2:E2"/>
    <mergeCell ref="E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6:H23"/>
  <sheetViews>
    <sheetView showGridLines="0" zoomScale="90" zoomScaleNormal="90" workbookViewId="0">
      <selection activeCell="E18" sqref="E18"/>
    </sheetView>
  </sheetViews>
  <sheetFormatPr baseColWidth="10" defaultColWidth="11.42578125" defaultRowHeight="15" x14ac:dyDescent="0.25"/>
  <cols>
    <col min="1" max="1" width="1.7109375" customWidth="1"/>
    <col min="2" max="2" width="10.28515625" bestFit="1" customWidth="1"/>
    <col min="3" max="3" width="11.85546875" bestFit="1" customWidth="1"/>
    <col min="4" max="8" width="25.7109375" style="1" customWidth="1"/>
    <col min="9" max="9" width="12.7109375" bestFit="1" customWidth="1"/>
  </cols>
  <sheetData>
    <row r="6" spans="2:8" ht="18.75" x14ac:dyDescent="0.3">
      <c r="B6" s="68" t="s">
        <v>98</v>
      </c>
      <c r="C6" s="68"/>
      <c r="D6" s="68"/>
      <c r="E6" s="68"/>
      <c r="F6" s="68"/>
      <c r="G6" s="68"/>
      <c r="H6" s="68"/>
    </row>
    <row r="8" spans="2:8" ht="28.5" customHeight="1" x14ac:dyDescent="0.25">
      <c r="B8" s="73" t="s">
        <v>9</v>
      </c>
      <c r="C8" s="73"/>
      <c r="D8" s="73"/>
      <c r="E8" s="73"/>
      <c r="F8" s="73"/>
      <c r="G8" s="73"/>
      <c r="H8" s="73"/>
    </row>
    <row r="9" spans="2:8" ht="90" customHeight="1" x14ac:dyDescent="0.25">
      <c r="B9" s="69" t="s">
        <v>99</v>
      </c>
      <c r="C9" s="69"/>
      <c r="D9" s="8" t="s">
        <v>100</v>
      </c>
      <c r="E9" s="8" t="s">
        <v>101</v>
      </c>
      <c r="F9" s="8" t="s">
        <v>102</v>
      </c>
      <c r="G9" s="8" t="s">
        <v>103</v>
      </c>
      <c r="H9" s="8" t="s">
        <v>104</v>
      </c>
    </row>
    <row r="10" spans="2:8" ht="90" customHeight="1" x14ac:dyDescent="0.25">
      <c r="B10" s="70" t="s">
        <v>105</v>
      </c>
      <c r="C10" s="70"/>
      <c r="D10" s="8" t="s">
        <v>106</v>
      </c>
      <c r="E10" s="8" t="s">
        <v>107</v>
      </c>
      <c r="F10" s="8" t="s">
        <v>108</v>
      </c>
      <c r="G10" s="8" t="s">
        <v>109</v>
      </c>
      <c r="H10" s="8" t="s">
        <v>110</v>
      </c>
    </row>
    <row r="11" spans="2:8" ht="15.75" x14ac:dyDescent="0.25">
      <c r="B11" s="71" t="s">
        <v>11</v>
      </c>
      <c r="C11" s="71" t="s">
        <v>111</v>
      </c>
      <c r="D11" s="7" t="s">
        <v>112</v>
      </c>
      <c r="E11" s="7" t="s">
        <v>113</v>
      </c>
      <c r="F11" s="7" t="s">
        <v>114</v>
      </c>
      <c r="G11" s="7" t="s">
        <v>115</v>
      </c>
      <c r="H11" s="7" t="s">
        <v>116</v>
      </c>
    </row>
    <row r="12" spans="2:8" x14ac:dyDescent="0.25">
      <c r="B12" s="72"/>
      <c r="C12" s="72"/>
      <c r="D12" s="4">
        <v>1</v>
      </c>
      <c r="E12" s="4">
        <v>2</v>
      </c>
      <c r="F12" s="4">
        <v>3</v>
      </c>
      <c r="G12" s="4">
        <v>4</v>
      </c>
      <c r="H12" s="4">
        <v>5</v>
      </c>
    </row>
    <row r="15" spans="2:8" ht="15.75" x14ac:dyDescent="0.25">
      <c r="D15" s="65" t="s">
        <v>117</v>
      </c>
      <c r="E15" s="66"/>
      <c r="F15" s="66"/>
      <c r="G15" s="66"/>
      <c r="H15" s="67"/>
    </row>
    <row r="17" spans="4:8" ht="15.75" x14ac:dyDescent="0.25">
      <c r="D17" s="25" t="s">
        <v>118</v>
      </c>
      <c r="E17" s="29">
        <v>310548310</v>
      </c>
      <c r="H17"/>
    </row>
    <row r="18" spans="4:8" x14ac:dyDescent="0.25">
      <c r="H18"/>
    </row>
    <row r="19" spans="4:8" ht="15.75" x14ac:dyDescent="0.25">
      <c r="D19" s="25" t="s">
        <v>112</v>
      </c>
      <c r="E19" s="26">
        <v>0</v>
      </c>
      <c r="F19" s="27">
        <v>9.9000000000000008E-3</v>
      </c>
      <c r="G19" s="30">
        <f t="shared" ref="G19:H22" si="0">+E19*$E$17</f>
        <v>0</v>
      </c>
      <c r="H19" s="31">
        <f t="shared" si="0"/>
        <v>3074428.2690000003</v>
      </c>
    </row>
    <row r="20" spans="4:8" ht="15.75" x14ac:dyDescent="0.25">
      <c r="D20" s="25" t="s">
        <v>113</v>
      </c>
      <c r="E20" s="28">
        <v>0.01</v>
      </c>
      <c r="F20" s="27">
        <v>4.4900000000000002E-2</v>
      </c>
      <c r="G20" s="30">
        <f t="shared" si="0"/>
        <v>3105483.1</v>
      </c>
      <c r="H20" s="31">
        <f t="shared" si="0"/>
        <v>13943619.119000001</v>
      </c>
    </row>
    <row r="21" spans="4:8" ht="15.75" x14ac:dyDescent="0.25">
      <c r="D21" s="25" t="s">
        <v>114</v>
      </c>
      <c r="E21" s="28">
        <v>0.05</v>
      </c>
      <c r="F21" s="27">
        <v>0.1449</v>
      </c>
      <c r="G21" s="30">
        <f t="shared" si="0"/>
        <v>15527415.5</v>
      </c>
      <c r="H21" s="31">
        <f t="shared" si="0"/>
        <v>44998450.119000003</v>
      </c>
    </row>
    <row r="22" spans="4:8" ht="15.75" x14ac:dyDescent="0.25">
      <c r="D22" s="25" t="s">
        <v>115</v>
      </c>
      <c r="E22" s="28">
        <v>0.15</v>
      </c>
      <c r="F22" s="27">
        <v>0.3</v>
      </c>
      <c r="G22" s="30">
        <f t="shared" si="0"/>
        <v>46582246.5</v>
      </c>
      <c r="H22" s="31">
        <f t="shared" si="0"/>
        <v>93164493</v>
      </c>
    </row>
    <row r="23" spans="4:8" ht="15.75" x14ac:dyDescent="0.25">
      <c r="D23" s="25" t="s">
        <v>116</v>
      </c>
      <c r="E23" s="28">
        <v>1</v>
      </c>
      <c r="F23" s="26" t="s">
        <v>115</v>
      </c>
      <c r="G23" s="30">
        <f>+E23*$E$17</f>
        <v>310548310</v>
      </c>
      <c r="H23" s="31"/>
    </row>
  </sheetData>
  <mergeCells count="7">
    <mergeCell ref="D15:H15"/>
    <mergeCell ref="B6:H6"/>
    <mergeCell ref="B9:C9"/>
    <mergeCell ref="B10:C10"/>
    <mergeCell ref="B11:B12"/>
    <mergeCell ref="C11:C12"/>
    <mergeCell ref="B8:H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H13"/>
  <sheetViews>
    <sheetView showGridLines="0" zoomScale="80" zoomScaleNormal="80" workbookViewId="0">
      <selection activeCell="E15" sqref="E15"/>
    </sheetView>
  </sheetViews>
  <sheetFormatPr baseColWidth="10" defaultColWidth="11.42578125" defaultRowHeight="15" x14ac:dyDescent="0.25"/>
  <cols>
    <col min="1" max="1" width="5.42578125" customWidth="1"/>
    <col min="2" max="2" width="25" customWidth="1"/>
    <col min="3" max="3" width="16.42578125" customWidth="1"/>
    <col min="4" max="8" width="25.7109375" customWidth="1"/>
  </cols>
  <sheetData>
    <row r="2" spans="1:8" ht="18.75" x14ac:dyDescent="0.3">
      <c r="B2" s="68" t="s">
        <v>119</v>
      </c>
      <c r="C2" s="68"/>
      <c r="D2" s="68"/>
      <c r="E2" s="68"/>
      <c r="F2" s="68"/>
      <c r="G2" s="68"/>
      <c r="H2" s="68"/>
    </row>
    <row r="3" spans="1:8" x14ac:dyDescent="0.25">
      <c r="D3" s="1"/>
      <c r="E3" s="1"/>
      <c r="F3" s="1"/>
      <c r="G3" s="1"/>
      <c r="H3" s="1"/>
    </row>
    <row r="4" spans="1:8" ht="18.75" x14ac:dyDescent="0.25">
      <c r="B4" s="73" t="s">
        <v>9</v>
      </c>
      <c r="C4" s="73"/>
      <c r="D4" s="73"/>
      <c r="E4" s="73"/>
      <c r="F4" s="73"/>
      <c r="G4" s="73"/>
      <c r="H4" s="73"/>
    </row>
    <row r="5" spans="1:8" ht="80.099999999999994" customHeight="1" x14ac:dyDescent="0.25">
      <c r="B5" s="69" t="s">
        <v>99</v>
      </c>
      <c r="C5" s="69"/>
      <c r="D5" s="8" t="s">
        <v>100</v>
      </c>
      <c r="E5" s="8" t="s">
        <v>101</v>
      </c>
      <c r="F5" s="8" t="s">
        <v>102</v>
      </c>
      <c r="G5" s="8" t="s">
        <v>103</v>
      </c>
      <c r="H5" s="8" t="s">
        <v>104</v>
      </c>
    </row>
    <row r="6" spans="1:8" ht="80.099999999999994" customHeight="1" x14ac:dyDescent="0.25">
      <c r="B6" s="70" t="s">
        <v>105</v>
      </c>
      <c r="C6" s="70"/>
      <c r="D6" s="8" t="s">
        <v>106</v>
      </c>
      <c r="E6" s="8" t="s">
        <v>107</v>
      </c>
      <c r="F6" s="8" t="s">
        <v>108</v>
      </c>
      <c r="G6" s="8" t="s">
        <v>109</v>
      </c>
      <c r="H6" s="8" t="s">
        <v>110</v>
      </c>
    </row>
    <row r="7" spans="1:8" ht="15.75" x14ac:dyDescent="0.25">
      <c r="B7" s="71" t="s">
        <v>11</v>
      </c>
      <c r="C7" s="71" t="s">
        <v>111</v>
      </c>
      <c r="D7" s="7" t="s">
        <v>112</v>
      </c>
      <c r="E7" s="7" t="s">
        <v>113</v>
      </c>
      <c r="F7" s="7" t="s">
        <v>114</v>
      </c>
      <c r="G7" s="7" t="s">
        <v>115</v>
      </c>
      <c r="H7" s="7" t="s">
        <v>116</v>
      </c>
    </row>
    <row r="8" spans="1:8" ht="18.75" x14ac:dyDescent="0.25">
      <c r="B8" s="72"/>
      <c r="C8" s="72"/>
      <c r="D8" s="5">
        <v>1</v>
      </c>
      <c r="E8" s="5">
        <v>2</v>
      </c>
      <c r="F8" s="5">
        <v>3</v>
      </c>
      <c r="G8" s="5">
        <v>4</v>
      </c>
      <c r="H8" s="5">
        <v>5</v>
      </c>
    </row>
    <row r="9" spans="1:8" ht="50.1" customHeight="1" x14ac:dyDescent="0.25">
      <c r="A9" s="74" t="s">
        <v>8</v>
      </c>
      <c r="B9" s="8" t="s">
        <v>88</v>
      </c>
      <c r="C9" s="9">
        <v>1</v>
      </c>
      <c r="D9" s="10">
        <v>2</v>
      </c>
      <c r="E9" s="10">
        <v>3</v>
      </c>
      <c r="F9" s="10">
        <v>4</v>
      </c>
      <c r="G9" s="11">
        <v>5</v>
      </c>
      <c r="H9" s="12">
        <v>6</v>
      </c>
    </row>
    <row r="10" spans="1:8" ht="50.1" customHeight="1" x14ac:dyDescent="0.25">
      <c r="A10" s="75"/>
      <c r="B10" s="8" t="s">
        <v>90</v>
      </c>
      <c r="C10" s="9">
        <v>2</v>
      </c>
      <c r="D10" s="10">
        <v>3</v>
      </c>
      <c r="E10" s="10">
        <v>4</v>
      </c>
      <c r="F10" s="11">
        <v>5</v>
      </c>
      <c r="G10" s="12">
        <v>6</v>
      </c>
      <c r="H10" s="12">
        <v>7</v>
      </c>
    </row>
    <row r="11" spans="1:8" ht="50.1" customHeight="1" x14ac:dyDescent="0.25">
      <c r="A11" s="75"/>
      <c r="B11" s="8" t="s">
        <v>92</v>
      </c>
      <c r="C11" s="9">
        <v>3</v>
      </c>
      <c r="D11" s="10">
        <v>4</v>
      </c>
      <c r="E11" s="11">
        <v>5</v>
      </c>
      <c r="F11" s="12">
        <v>6</v>
      </c>
      <c r="G11" s="12">
        <v>7</v>
      </c>
      <c r="H11" s="13">
        <v>8</v>
      </c>
    </row>
    <row r="12" spans="1:8" ht="50.1" customHeight="1" x14ac:dyDescent="0.25">
      <c r="A12" s="75"/>
      <c r="B12" s="8" t="s">
        <v>120</v>
      </c>
      <c r="C12" s="9">
        <v>4</v>
      </c>
      <c r="D12" s="11">
        <v>5</v>
      </c>
      <c r="E12" s="12">
        <v>6</v>
      </c>
      <c r="F12" s="12">
        <v>7</v>
      </c>
      <c r="G12" s="13">
        <v>8</v>
      </c>
      <c r="H12" s="13">
        <v>9</v>
      </c>
    </row>
    <row r="13" spans="1:8" ht="50.1" customHeight="1" x14ac:dyDescent="0.25">
      <c r="A13" s="75"/>
      <c r="B13" s="8" t="s">
        <v>96</v>
      </c>
      <c r="C13" s="9">
        <v>5</v>
      </c>
      <c r="D13" s="12">
        <v>6</v>
      </c>
      <c r="E13" s="12">
        <v>7</v>
      </c>
      <c r="F13" s="13">
        <v>8</v>
      </c>
      <c r="G13" s="13">
        <v>9</v>
      </c>
      <c r="H13" s="13">
        <v>10</v>
      </c>
    </row>
  </sheetData>
  <mergeCells count="7">
    <mergeCell ref="A9:A13"/>
    <mergeCell ref="B2:H2"/>
    <mergeCell ref="B4:H4"/>
    <mergeCell ref="B5:C5"/>
    <mergeCell ref="B6:C6"/>
    <mergeCell ref="B7:B8"/>
    <mergeCell ref="C7:C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C2:D10"/>
  <sheetViews>
    <sheetView showGridLines="0" workbookViewId="0">
      <selection activeCell="C12" sqref="C12"/>
    </sheetView>
  </sheetViews>
  <sheetFormatPr baseColWidth="10" defaultColWidth="11.42578125" defaultRowHeight="15" x14ac:dyDescent="0.25"/>
  <cols>
    <col min="3" max="4" width="50.7109375" customWidth="1"/>
  </cols>
  <sheetData>
    <row r="2" spans="3:4" x14ac:dyDescent="0.25">
      <c r="C2" s="76" t="s">
        <v>121</v>
      </c>
      <c r="D2" s="76"/>
    </row>
    <row r="5" spans="3:4" ht="39.950000000000003" customHeight="1" x14ac:dyDescent="0.25">
      <c r="C5" s="16" t="s">
        <v>19</v>
      </c>
      <c r="D5" s="16" t="s">
        <v>122</v>
      </c>
    </row>
    <row r="6" spans="3:4" ht="39.950000000000003" customHeight="1" x14ac:dyDescent="0.25">
      <c r="C6" s="15" t="s">
        <v>123</v>
      </c>
      <c r="D6" s="14" t="s">
        <v>124</v>
      </c>
    </row>
    <row r="7" spans="3:4" ht="39.950000000000003" customHeight="1" x14ac:dyDescent="0.25">
      <c r="C7" s="15" t="s">
        <v>125</v>
      </c>
      <c r="D7" s="14" t="s">
        <v>126</v>
      </c>
    </row>
    <row r="8" spans="3:4" ht="39.950000000000003" customHeight="1" x14ac:dyDescent="0.25">
      <c r="C8" s="14">
        <v>5</v>
      </c>
      <c r="D8" s="14" t="s">
        <v>127</v>
      </c>
    </row>
    <row r="9" spans="3:4" ht="39.950000000000003" customHeight="1" x14ac:dyDescent="0.25">
      <c r="C9" s="14" t="s">
        <v>128</v>
      </c>
      <c r="D9" s="14" t="s">
        <v>129</v>
      </c>
    </row>
    <row r="10" spans="3:4" ht="39.950000000000003" customHeight="1" x14ac:dyDescent="0.25"/>
  </sheetData>
  <mergeCells count="1">
    <mergeCell ref="C2:D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3:C8"/>
  <sheetViews>
    <sheetView showGridLines="0" workbookViewId="0">
      <selection activeCell="B4" sqref="B4"/>
    </sheetView>
  </sheetViews>
  <sheetFormatPr baseColWidth="10" defaultColWidth="11.42578125" defaultRowHeight="15" x14ac:dyDescent="0.25"/>
  <cols>
    <col min="2" max="2" width="63.140625" customWidth="1"/>
    <col min="3" max="3" width="61" customWidth="1"/>
  </cols>
  <sheetData>
    <row r="3" spans="2:3" ht="18.75" x14ac:dyDescent="0.25">
      <c r="B3" s="16" t="s">
        <v>130</v>
      </c>
      <c r="C3" s="16" t="s">
        <v>131</v>
      </c>
    </row>
    <row r="4" spans="2:3" ht="99.95" customHeight="1" x14ac:dyDescent="0.25">
      <c r="B4" s="15" t="s">
        <v>132</v>
      </c>
      <c r="C4" s="17" t="s">
        <v>133</v>
      </c>
    </row>
    <row r="5" spans="2:3" ht="99.95" customHeight="1" x14ac:dyDescent="0.25">
      <c r="B5" s="15" t="s">
        <v>134</v>
      </c>
      <c r="C5" s="17" t="s">
        <v>135</v>
      </c>
    </row>
    <row r="6" spans="2:3" ht="99.95" customHeight="1" x14ac:dyDescent="0.25">
      <c r="B6" s="14" t="s">
        <v>136</v>
      </c>
      <c r="C6" s="17" t="s">
        <v>137</v>
      </c>
    </row>
    <row r="7" spans="2:3" ht="176.25" customHeight="1" x14ac:dyDescent="0.25">
      <c r="B7" s="14" t="s">
        <v>138</v>
      </c>
      <c r="C7" s="17" t="s">
        <v>139</v>
      </c>
    </row>
    <row r="8" spans="2:3" ht="99.95" customHeight="1" x14ac:dyDescent="0.25">
      <c r="B8" s="14" t="s">
        <v>140</v>
      </c>
      <c r="C8" s="17" t="s">
        <v>141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Matriz de Riesgos</vt:lpstr>
      <vt:lpstr>Probabilidad del Riesgo </vt:lpstr>
      <vt:lpstr>Impacto de Riesgo</vt:lpstr>
      <vt:lpstr>Valoración del riesgo</vt:lpstr>
      <vt:lpstr>Categoria del Riesgo</vt:lpstr>
      <vt:lpstr>Tratamiento de los Riesgos </vt:lpstr>
      <vt:lpstr>'Matriz de Riesgos'!Área_de_impresión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mterraza</dc:creator>
  <cp:keywords/>
  <dc:description/>
  <cp:lastModifiedBy>Jose Luis Godoy Marin</cp:lastModifiedBy>
  <cp:revision/>
  <dcterms:created xsi:type="dcterms:W3CDTF">2014-01-17T14:59:50Z</dcterms:created>
  <dcterms:modified xsi:type="dcterms:W3CDTF">2024-03-11T18:44:12Z</dcterms:modified>
  <cp:category/>
  <cp:contentStatus/>
</cp:coreProperties>
</file>